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360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<sst xmlns="http://schemas.openxmlformats.org/spreadsheetml/2006/main" count="116" uniqueCount="73">
  <si>
    <t>P</t>
  </si>
  <si>
    <t>Nr.</t>
  </si>
  <si>
    <t>V</t>
  </si>
  <si>
    <t>Pretinieku   IK</t>
  </si>
  <si>
    <t>Uzvārds,Vārds</t>
  </si>
  <si>
    <r>
      <t>S</t>
    </r>
    <r>
      <rPr>
        <sz val="10"/>
        <rFont val="Arial"/>
        <family val="2"/>
      </rPr>
      <t>/sk</t>
    </r>
  </si>
  <si>
    <t>Buh</t>
  </si>
  <si>
    <t>G-L</t>
  </si>
  <si>
    <t>IK/p</t>
  </si>
  <si>
    <t>IKop</t>
  </si>
  <si>
    <t>2011. gada 23.-26..jūnijs</t>
  </si>
  <si>
    <t>Vienības prospekts 36., JŪRMALA</t>
  </si>
  <si>
    <t>Valsts</t>
  </si>
  <si>
    <t>IK/1</t>
  </si>
  <si>
    <t>IK/2</t>
  </si>
  <si>
    <t>Dubultspēles vīriešu pāriem</t>
  </si>
  <si>
    <r>
      <t xml:space="preserve">     Sacensību vec.tiesnesis:                              Guntis Bucenieks /</t>
    </r>
    <r>
      <rPr>
        <sz val="9"/>
        <rFont val="Arial"/>
        <family val="2"/>
      </rPr>
      <t>Rep.kat. Latvija</t>
    </r>
    <r>
      <rPr>
        <sz val="11"/>
        <rFont val="Arial"/>
        <family val="2"/>
      </rPr>
      <t>/, Galv.tiesnesis:                                 Ēriks Celmiņš /</t>
    </r>
    <r>
      <rPr>
        <sz val="9"/>
        <rFont val="Arial"/>
        <family val="2"/>
      </rPr>
      <t>Rep.kat. Latvija</t>
    </r>
    <r>
      <rPr>
        <sz val="11"/>
        <rFont val="Arial"/>
        <family val="2"/>
      </rPr>
      <t>/</t>
    </r>
  </si>
  <si>
    <r>
      <t xml:space="preserve">1. </t>
    </r>
    <r>
      <rPr>
        <b/>
        <sz val="12"/>
        <color indexed="8"/>
        <rFont val="Arial"/>
        <family val="2"/>
      </rPr>
      <t>STARPTAUTISKĀ  NOVUSA OLIMPIĀDE</t>
    </r>
  </si>
  <si>
    <t>Karu Olav &amp; Trees Guido</t>
  </si>
  <si>
    <t>Rugevics Ingus &amp; Strakšs Ilmārs</t>
  </si>
  <si>
    <t>Liepiņš Guntars &amp; Porītis Mārtiņš</t>
  </si>
  <si>
    <t>Balodis Gunārs &amp; Balinskis Juris</t>
  </si>
  <si>
    <t>Cirvelis Jānis &amp; Cirvelis Juris</t>
  </si>
  <si>
    <t>Pelcers Vilnis &amp; Bednarčiks Staņislavs</t>
  </si>
  <si>
    <t>Lukins Viktors &amp; Aleksandrovs Aigars</t>
  </si>
  <si>
    <t>Pētersons Aivars &amp; Šūlmeistars Guntis</t>
  </si>
  <si>
    <t>Varša Sergejs &amp; Kojalovičs Staņislavs</t>
  </si>
  <si>
    <t>Pavilons Aldis &amp; Griščenko Harijs</t>
  </si>
  <si>
    <t>Gricmanis Imants &amp; Pumpiņš Juris</t>
  </si>
  <si>
    <t xml:space="preserve">Vaupere Allan &amp; Lepist Mihkel </t>
  </si>
  <si>
    <t>Lesņik Aleksandr &amp; Mjasnikov German</t>
  </si>
  <si>
    <t>Balabanov Viktor &amp; Bokatov Petr</t>
  </si>
  <si>
    <t>Mosāns Staņislavs &amp; Kručāns Aleksejs</t>
  </si>
  <si>
    <t>Jaunbrūns Arnis &amp; Subačs Aleksandrs</t>
  </si>
  <si>
    <t>Susi Margo &amp; Klimask Guldar</t>
  </si>
  <si>
    <t>Dauburs Harijs &amp; Juhņēvičs Laimonis</t>
  </si>
  <si>
    <t>Gordon David &amp; Groznij Aleksandr</t>
  </si>
  <si>
    <t>Gailis Andris &amp; Ausējs Edvīns</t>
  </si>
  <si>
    <t>Malcenieks Jānis &amp; Smildziņš Aivars</t>
  </si>
  <si>
    <t>Bole Arnis &amp; Māris Cirvelis</t>
  </si>
  <si>
    <t>Michelis Aleksander &amp; Helm-Rosin Kaupo</t>
  </si>
  <si>
    <t>Andersons Mikus &amp; Belonoščenko Nikolajs</t>
  </si>
  <si>
    <t>Lapsiņš Aivars &amp; Jeršovs Aleksandrs</t>
  </si>
  <si>
    <t>Lebedoks Anatolijs &amp; Lukaševičs Vjačesl.</t>
  </si>
  <si>
    <t>Visockis Viktors &amp; Ivanovs Romāns</t>
  </si>
  <si>
    <t>Eglītis Uldis &amp; Zalāns Uldis</t>
  </si>
  <si>
    <t>Daugats Uldis &amp; Frīdenbergs Gvido</t>
  </si>
  <si>
    <t>Saulītis Jānis &amp; Celmiņš Ēriks</t>
  </si>
  <si>
    <t>Kiriks Juris &amp; Blūms Imants</t>
  </si>
  <si>
    <t>Krasts Andris &amp; Muil Gert</t>
  </si>
  <si>
    <t>Kaušelis Māris &amp; Toms Cirvelis</t>
  </si>
  <si>
    <t>Driķis Guntis &amp; Kampāns Uldis</t>
  </si>
  <si>
    <t>Brālītis Guntars &amp; Sjutrukovs Jevgenijs</t>
  </si>
  <si>
    <t>Evers Gunārs &amp; Kauss Ritvars</t>
  </si>
  <si>
    <t>Liekniņš Māris &amp; Krūzbergs Jānis</t>
  </si>
  <si>
    <t>Zīraks Māris &amp; Celmiņš Andris</t>
  </si>
  <si>
    <t>Kašs Ivars &amp; Krūzbergs Aigars</t>
  </si>
  <si>
    <t>Tabaks Ivars &amp; Jansons Raivis</t>
  </si>
  <si>
    <t>Lāže Aivars &amp; Cielēns Alvils</t>
  </si>
  <si>
    <t>Grants Andris &amp; Ozols Dainis</t>
  </si>
  <si>
    <t>Bišovs Aldis &amp; Stalidzāns Ritvars</t>
  </si>
  <si>
    <t>Firsts Juris &amp; Pūpols Juris</t>
  </si>
  <si>
    <t>Roga Guntars &amp; Katkevičs Jevgenijs</t>
  </si>
  <si>
    <t>Kauss Modris &amp; Kupčs Jānis</t>
  </si>
  <si>
    <t>Brizga Guntis &amp; Jukštaks Ilmārs</t>
  </si>
  <si>
    <t>Orlov Sergey &amp; Zheleznov Nikolay</t>
  </si>
  <si>
    <t>Latvija</t>
  </si>
  <si>
    <t>Igaunija</t>
  </si>
  <si>
    <t>Krievija</t>
  </si>
  <si>
    <t>Vācija</t>
  </si>
  <si>
    <t>Latv.-Igaun.</t>
  </si>
  <si>
    <t>Kriev.-Latv.</t>
  </si>
  <si>
    <t>Ramba Igors &amp; Čoders Gaidis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</si>
</sst>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indexed="10"/>
      </right>
      <top style="thin"/>
      <bottom style="hair">
        <color indexed="10"/>
      </bottom>
    </border>
    <border>
      <left style="hair">
        <color indexed="10"/>
      </left>
      <right style="thin"/>
      <top style="thin"/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thin"/>
      <top style="hair">
        <color indexed="10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>
        <color indexed="10"/>
      </left>
      <right style="thin"/>
      <top style="hair">
        <color indexed="10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thin"/>
      <top>
        <color indexed="63"/>
      </top>
      <bottom style="hair">
        <color indexed="1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0" fillId="0" borderId="15" xfId="0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 indent="1"/>
    </xf>
    <xf numFmtId="0" fontId="1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 vertical="center" wrapText="1"/>
    </xf>
    <xf numFmtId="180" fontId="5" fillId="0" borderId="1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80" fontId="5" fillId="0" borderId="24" xfId="0" applyNumberFormat="1" applyFont="1" applyFill="1" applyBorder="1" applyAlignment="1">
      <alignment horizontal="center" vertical="center" wrapText="1"/>
    </xf>
    <xf numFmtId="1" fontId="16" fillId="0" borderId="19" xfId="0" applyNumberFormat="1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0" fontId="9" fillId="0" borderId="2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1" fontId="6" fillId="33" borderId="18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" fontId="6" fillId="33" borderId="19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33" borderId="35" xfId="0" applyFont="1" applyFill="1" applyBorder="1" applyAlignment="1" applyProtection="1">
      <alignment horizontal="center"/>
      <protection hidden="1"/>
    </xf>
    <xf numFmtId="0" fontId="7" fillId="33" borderId="36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9" fillId="0" borderId="24" xfId="0" applyFont="1" applyFill="1" applyBorder="1" applyAlignment="1">
      <alignment horizontal="left" vertical="center" wrapText="1" indent="1"/>
    </xf>
    <xf numFmtId="0" fontId="7" fillId="35" borderId="36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34" borderId="37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ont>
        <color indexed="20"/>
      </font>
      <fill>
        <patternFill>
          <bgColor indexed="9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9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8"/>
      </font>
      <fill>
        <patternFill>
          <bgColor indexed="9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9"/>
      </font>
    </dxf>
    <dxf>
      <font>
        <color indexed="18"/>
      </font>
    </dxf>
    <dxf>
      <font>
        <b/>
        <i val="0"/>
        <color indexed="10"/>
      </font>
    </dxf>
    <dxf>
      <font>
        <color indexed="18"/>
      </font>
    </dxf>
    <dxf>
      <font>
        <b/>
        <i val="0"/>
        <color indexed="10"/>
      </font>
    </dxf>
    <dxf>
      <font>
        <color indexed="20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58"/>
  <sheetViews>
    <sheetView tabSelected="1" zoomScalePageLayoutView="0" workbookViewId="0" topLeftCell="A36">
      <selection activeCell="K61" sqref="K61"/>
    </sheetView>
  </sheetViews>
  <sheetFormatPr defaultColWidth="9.140625" defaultRowHeight="12.75"/>
  <cols>
    <col min="1" max="1" width="3.421875" style="1" customWidth="1"/>
    <col min="2" max="2" width="41.8515625" style="3" customWidth="1"/>
    <col min="3" max="3" width="12.00390625" style="3" customWidth="1"/>
    <col min="4" max="4" width="6.140625" style="3" customWidth="1"/>
    <col min="5" max="6" width="6.140625" style="2" customWidth="1"/>
    <col min="7" max="7" width="5.28125" style="2" customWidth="1"/>
    <col min="8" max="10" width="4.140625" style="2" customWidth="1"/>
    <col min="11" max="11" width="5.00390625" style="2" customWidth="1"/>
    <col min="12" max="12" width="4.140625" style="2" customWidth="1"/>
    <col min="13" max="13" width="2.28125" style="1" customWidth="1"/>
    <col min="14" max="14" width="2.7109375" style="1" customWidth="1"/>
    <col min="15" max="15" width="2.2812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2.28125" style="1" customWidth="1"/>
    <col min="20" max="20" width="2.7109375" style="1" customWidth="1"/>
    <col min="21" max="21" width="2.28125" style="1" customWidth="1"/>
    <col min="22" max="22" width="2.7109375" style="1" customWidth="1"/>
    <col min="23" max="23" width="2.28125" style="1" customWidth="1"/>
    <col min="24" max="24" width="2.7109375" style="1" customWidth="1"/>
    <col min="25" max="25" width="2.28125" style="1" customWidth="1"/>
    <col min="26" max="26" width="2.7109375" style="1" customWidth="1"/>
    <col min="27" max="27" width="3.00390625" style="1" bestFit="1" customWidth="1"/>
    <col min="28" max="34" width="4.57421875" style="1" customWidth="1"/>
    <col min="35" max="36" width="3.8515625" style="1" customWidth="1"/>
    <col min="37" max="42" width="3.7109375" style="1" customWidth="1"/>
    <col min="43" max="46" width="4.7109375" style="1" customWidth="1"/>
    <col min="47" max="16384" width="9.140625" style="1" customWidth="1"/>
  </cols>
  <sheetData>
    <row r="1" ht="6" customHeight="1"/>
    <row r="2" spans="1:26" ht="18.75" customHeight="1">
      <c r="A2" s="80" t="s">
        <v>17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5" customHeight="1">
      <c r="A3" s="23"/>
      <c r="B3" s="23"/>
      <c r="C3" s="23"/>
      <c r="D3" s="23"/>
      <c r="E3" s="76" t="s">
        <v>15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23"/>
      <c r="S3" s="23"/>
      <c r="T3" s="23"/>
      <c r="U3" s="23"/>
      <c r="V3" s="23"/>
      <c r="W3" s="23"/>
      <c r="X3" s="23"/>
      <c r="Y3" s="23"/>
      <c r="Z3" s="23"/>
    </row>
    <row r="4" spans="1:42" ht="15" customHeight="1">
      <c r="A4"/>
      <c r="B4" s="28" t="s">
        <v>10</v>
      </c>
      <c r="C4"/>
      <c r="D4"/>
      <c r="E4"/>
      <c r="F4" s="79" t="s">
        <v>11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E4" s="4" t="s">
        <v>3</v>
      </c>
      <c r="AF4" s="4"/>
      <c r="AG4" s="4"/>
      <c r="AH4" s="4"/>
      <c r="AM4"/>
      <c r="AN4"/>
      <c r="AO4"/>
      <c r="AP4"/>
    </row>
    <row r="5" spans="1:42" ht="15" customHeight="1">
      <c r="A5"/>
      <c r="B5" s="19"/>
      <c r="C5"/>
      <c r="D5"/>
      <c r="E5"/>
      <c r="F5" s="22"/>
      <c r="G5" s="22"/>
      <c r="H5" s="22"/>
      <c r="I5" s="22"/>
      <c r="J5" s="22"/>
      <c r="K5" s="22"/>
      <c r="L5" s="22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1"/>
      <c r="Y5" s="21"/>
      <c r="Z5" s="21"/>
      <c r="AE5" s="4"/>
      <c r="AF5" s="4"/>
      <c r="AG5" s="4"/>
      <c r="AH5" s="4"/>
      <c r="AM5" s="2"/>
      <c r="AN5" s="2"/>
      <c r="AO5" s="2"/>
      <c r="AP5" s="2"/>
    </row>
    <row r="6" spans="1:46" ht="12.75" customHeight="1">
      <c r="A6" s="27" t="s">
        <v>1</v>
      </c>
      <c r="B6" s="13" t="s">
        <v>4</v>
      </c>
      <c r="C6" s="12" t="s">
        <v>12</v>
      </c>
      <c r="D6" s="12" t="s">
        <v>13</v>
      </c>
      <c r="E6" s="13" t="s">
        <v>14</v>
      </c>
      <c r="F6" s="13" t="s">
        <v>8</v>
      </c>
      <c r="G6" s="13" t="s">
        <v>7</v>
      </c>
      <c r="H6" s="13" t="s">
        <v>2</v>
      </c>
      <c r="I6" s="13" t="s">
        <v>0</v>
      </c>
      <c r="J6" s="13" t="s">
        <v>5</v>
      </c>
      <c r="K6" s="13" t="s">
        <v>9</v>
      </c>
      <c r="L6" s="13" t="s">
        <v>6</v>
      </c>
      <c r="M6" s="78">
        <v>1</v>
      </c>
      <c r="N6" s="78"/>
      <c r="O6" s="78">
        <v>2</v>
      </c>
      <c r="P6" s="78"/>
      <c r="Q6" s="78">
        <v>3</v>
      </c>
      <c r="R6" s="78"/>
      <c r="S6" s="78">
        <v>4</v>
      </c>
      <c r="T6" s="78"/>
      <c r="U6" s="78">
        <v>5</v>
      </c>
      <c r="V6" s="78"/>
      <c r="W6" s="78">
        <v>6</v>
      </c>
      <c r="X6" s="78"/>
      <c r="Y6" s="78">
        <v>7</v>
      </c>
      <c r="Z6" s="78"/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6</v>
      </c>
      <c r="AH6" s="2">
        <v>7</v>
      </c>
      <c r="AJ6"/>
      <c r="AK6"/>
      <c r="AL6"/>
      <c r="AM6"/>
      <c r="AN6"/>
      <c r="AO6"/>
      <c r="AP6"/>
      <c r="AQ6"/>
      <c r="AR6"/>
      <c r="AS6"/>
      <c r="AT6"/>
    </row>
    <row r="7" spans="1:46" ht="14.25" customHeight="1">
      <c r="A7" s="14">
        <v>1</v>
      </c>
      <c r="B7" s="18" t="s">
        <v>21</v>
      </c>
      <c r="C7" s="35" t="s">
        <v>66</v>
      </c>
      <c r="D7" s="41">
        <v>1421</v>
      </c>
      <c r="E7" s="40">
        <v>1000</v>
      </c>
      <c r="F7" s="26">
        <f aca="true" t="shared" si="0" ref="F7:F38">(D7+E7)/2</f>
        <v>1210.5</v>
      </c>
      <c r="G7" s="25">
        <f aca="true" t="shared" si="1" ref="G7:G29">F7-K7</f>
        <v>-43.57142857142867</v>
      </c>
      <c r="H7" s="66">
        <v>34</v>
      </c>
      <c r="I7" s="16">
        <f aca="true" t="shared" si="2" ref="I7:I29">M7+O7+Q7+S7+U7+W7+Y7</f>
        <v>6</v>
      </c>
      <c r="J7" s="17">
        <f aca="true" t="shared" si="3" ref="J7:J29">SUM(1+N7&lt;99,1+P7&lt;99,1+R7&lt;99,1+T7&lt;99,1+V7&lt;99,1+X7&lt;99,1+Z7&lt;99)</f>
        <v>7</v>
      </c>
      <c r="K7" s="29">
        <f aca="true" t="shared" si="4" ref="K7:K29">SUM(AB7:AH7)/J7</f>
        <v>1254.0714285714287</v>
      </c>
      <c r="L7" s="20">
        <v>48</v>
      </c>
      <c r="M7" s="5">
        <v>0</v>
      </c>
      <c r="N7" s="6">
        <v>25</v>
      </c>
      <c r="O7" s="5">
        <v>1</v>
      </c>
      <c r="P7" s="6">
        <v>18</v>
      </c>
      <c r="Q7" s="5">
        <v>0</v>
      </c>
      <c r="R7" s="6">
        <v>28</v>
      </c>
      <c r="S7" s="5">
        <v>2</v>
      </c>
      <c r="T7" s="6">
        <v>15</v>
      </c>
      <c r="U7" s="5">
        <v>2</v>
      </c>
      <c r="V7" s="6">
        <v>48</v>
      </c>
      <c r="W7" s="5">
        <v>1</v>
      </c>
      <c r="X7" s="6">
        <v>43</v>
      </c>
      <c r="Y7" s="5">
        <v>0</v>
      </c>
      <c r="Z7" s="6">
        <v>24</v>
      </c>
      <c r="AA7" s="11">
        <v>1</v>
      </c>
      <c r="AB7" s="30">
        <f aca="true" t="shared" si="5" ref="AB7:AB38">(LOOKUP(N7,$A$7:$A$57,$F$7:$F$57))</f>
        <v>1040</v>
      </c>
      <c r="AC7" s="30">
        <f aca="true" t="shared" si="6" ref="AC7:AC38">(LOOKUP(P7,$A$7:$A$57,$F$7:$F$57))</f>
        <v>1005.5</v>
      </c>
      <c r="AD7" s="31">
        <f aca="true" t="shared" si="7" ref="AD7:AD38">(LOOKUP(R7,$A$7:$A$57,$F$7:$F$57))</f>
        <v>1423</v>
      </c>
      <c r="AE7" s="31">
        <f aca="true" t="shared" si="8" ref="AE7:AE38">(LOOKUP(T7,$A$7:$A$57,$F$7:$F$57))</f>
        <v>1142</v>
      </c>
      <c r="AF7" s="31">
        <f aca="true" t="shared" si="9" ref="AF7:AF38">(LOOKUP(V7,$A$7:$A$57,$F$7:$F$57))</f>
        <v>1442.5</v>
      </c>
      <c r="AG7" s="31">
        <f aca="true" t="shared" si="10" ref="AG7:AG38">(LOOKUP(X7,$A$7:$A$57,$F$7:$F$57))</f>
        <v>1378</v>
      </c>
      <c r="AH7" s="31">
        <f aca="true" t="shared" si="11" ref="AH7:AH38">(LOOKUP(Z7,$A$7:$A$57,$F$7:$F$57))</f>
        <v>1347.5</v>
      </c>
      <c r="AJ7"/>
      <c r="AK7"/>
      <c r="AL7"/>
      <c r="AM7"/>
      <c r="AN7"/>
      <c r="AO7"/>
      <c r="AP7"/>
      <c r="AQ7"/>
      <c r="AR7"/>
      <c r="AS7"/>
      <c r="AT7"/>
    </row>
    <row r="8" spans="1:46" ht="14.25" customHeight="1">
      <c r="A8" s="14">
        <v>2</v>
      </c>
      <c r="B8" s="18" t="s">
        <v>20</v>
      </c>
      <c r="C8" s="35" t="s">
        <v>66</v>
      </c>
      <c r="D8" s="41">
        <v>1262</v>
      </c>
      <c r="E8" s="40">
        <v>1118</v>
      </c>
      <c r="F8" s="26">
        <f t="shared" si="0"/>
        <v>1190</v>
      </c>
      <c r="G8" s="25">
        <f t="shared" si="1"/>
        <v>-97.71428571428578</v>
      </c>
      <c r="H8" s="61">
        <v>43</v>
      </c>
      <c r="I8" s="16">
        <f t="shared" si="2"/>
        <v>4</v>
      </c>
      <c r="J8" s="17">
        <f t="shared" si="3"/>
        <v>7</v>
      </c>
      <c r="K8" s="29">
        <f t="shared" si="4"/>
        <v>1287.7142857142858</v>
      </c>
      <c r="L8" s="20">
        <v>47</v>
      </c>
      <c r="M8" s="7">
        <v>2</v>
      </c>
      <c r="N8" s="8">
        <v>26</v>
      </c>
      <c r="O8" s="7">
        <v>0</v>
      </c>
      <c r="P8" s="8">
        <v>32</v>
      </c>
      <c r="Q8" s="7">
        <v>1</v>
      </c>
      <c r="R8" s="8">
        <v>24</v>
      </c>
      <c r="S8" s="7">
        <v>0</v>
      </c>
      <c r="T8" s="8">
        <v>34</v>
      </c>
      <c r="U8" s="7">
        <v>1</v>
      </c>
      <c r="V8" s="8">
        <v>46</v>
      </c>
      <c r="W8" s="7">
        <v>0</v>
      </c>
      <c r="X8" s="8">
        <v>21</v>
      </c>
      <c r="Y8" s="7">
        <v>0</v>
      </c>
      <c r="Z8" s="8">
        <v>22</v>
      </c>
      <c r="AA8" s="11">
        <v>2</v>
      </c>
      <c r="AB8" s="30">
        <f t="shared" si="5"/>
        <v>1000</v>
      </c>
      <c r="AC8" s="30">
        <f t="shared" si="6"/>
        <v>1352.5</v>
      </c>
      <c r="AD8" s="31">
        <f t="shared" si="7"/>
        <v>1347.5</v>
      </c>
      <c r="AE8" s="31">
        <f t="shared" si="8"/>
        <v>1559.5</v>
      </c>
      <c r="AF8" s="31">
        <f t="shared" si="9"/>
        <v>1175</v>
      </c>
      <c r="AG8" s="31">
        <f t="shared" si="10"/>
        <v>1238.5</v>
      </c>
      <c r="AH8" s="31">
        <f t="shared" si="11"/>
        <v>1341</v>
      </c>
      <c r="AJ8"/>
      <c r="AK8"/>
      <c r="AL8"/>
      <c r="AM8"/>
      <c r="AN8"/>
      <c r="AO8"/>
      <c r="AP8"/>
      <c r="AQ8"/>
      <c r="AR8"/>
      <c r="AS8"/>
      <c r="AT8"/>
    </row>
    <row r="9" spans="1:46" ht="14.25" customHeight="1">
      <c r="A9" s="14">
        <v>3</v>
      </c>
      <c r="B9" s="15" t="s">
        <v>18</v>
      </c>
      <c r="C9" s="36" t="s">
        <v>67</v>
      </c>
      <c r="D9" s="41">
        <v>1319</v>
      </c>
      <c r="E9" s="40">
        <v>1319</v>
      </c>
      <c r="F9" s="26">
        <f t="shared" si="0"/>
        <v>1319</v>
      </c>
      <c r="G9" s="25">
        <f t="shared" si="1"/>
        <v>15.071428571428669</v>
      </c>
      <c r="H9" s="61">
        <v>38</v>
      </c>
      <c r="I9" s="16">
        <f t="shared" si="2"/>
        <v>6</v>
      </c>
      <c r="J9" s="17">
        <f t="shared" si="3"/>
        <v>7</v>
      </c>
      <c r="K9" s="29">
        <f t="shared" si="4"/>
        <v>1303.9285714285713</v>
      </c>
      <c r="L9" s="20">
        <v>33</v>
      </c>
      <c r="M9" s="9">
        <v>1</v>
      </c>
      <c r="N9" s="8">
        <v>27</v>
      </c>
      <c r="O9" s="9">
        <v>0</v>
      </c>
      <c r="P9" s="8">
        <v>29</v>
      </c>
      <c r="Q9" s="9">
        <v>0</v>
      </c>
      <c r="R9" s="8">
        <v>35</v>
      </c>
      <c r="S9" s="9">
        <v>1</v>
      </c>
      <c r="T9" s="8">
        <v>18</v>
      </c>
      <c r="U9" s="9">
        <v>0</v>
      </c>
      <c r="V9" s="8">
        <v>14</v>
      </c>
      <c r="W9" s="9">
        <v>2</v>
      </c>
      <c r="X9" s="8">
        <v>10</v>
      </c>
      <c r="Y9" s="9">
        <v>2</v>
      </c>
      <c r="Z9" s="8">
        <v>37</v>
      </c>
      <c r="AA9" s="11">
        <v>3</v>
      </c>
      <c r="AB9" s="30">
        <f t="shared" si="5"/>
        <v>1268.5</v>
      </c>
      <c r="AC9" s="30">
        <f t="shared" si="6"/>
        <v>1388</v>
      </c>
      <c r="AD9" s="31">
        <f t="shared" si="7"/>
        <v>1536</v>
      </c>
      <c r="AE9" s="31">
        <f t="shared" si="8"/>
        <v>1005.5</v>
      </c>
      <c r="AF9" s="31">
        <f t="shared" si="9"/>
        <v>1159.5</v>
      </c>
      <c r="AG9" s="31">
        <f t="shared" si="10"/>
        <v>1291.5</v>
      </c>
      <c r="AH9" s="31">
        <f t="shared" si="11"/>
        <v>1478.5</v>
      </c>
      <c r="AJ9"/>
      <c r="AK9"/>
      <c r="AL9"/>
      <c r="AM9"/>
      <c r="AN9"/>
      <c r="AO9"/>
      <c r="AP9"/>
      <c r="AQ9"/>
      <c r="AR9"/>
      <c r="AS9"/>
      <c r="AT9"/>
    </row>
    <row r="10" spans="1:46" ht="14.25" customHeight="1">
      <c r="A10" s="14">
        <v>4</v>
      </c>
      <c r="B10" s="15" t="s">
        <v>19</v>
      </c>
      <c r="C10" s="36" t="s">
        <v>66</v>
      </c>
      <c r="D10" s="41">
        <v>1352</v>
      </c>
      <c r="E10" s="40">
        <v>1419</v>
      </c>
      <c r="F10" s="26">
        <f t="shared" si="0"/>
        <v>1385.5</v>
      </c>
      <c r="G10" s="25">
        <f t="shared" si="1"/>
        <v>62</v>
      </c>
      <c r="H10" s="62">
        <v>1</v>
      </c>
      <c r="I10" s="16">
        <f t="shared" si="2"/>
        <v>11</v>
      </c>
      <c r="J10" s="17">
        <f t="shared" si="3"/>
        <v>7</v>
      </c>
      <c r="K10" s="29">
        <f t="shared" si="4"/>
        <v>1323.5</v>
      </c>
      <c r="L10" s="20">
        <v>64</v>
      </c>
      <c r="M10" s="9">
        <v>2</v>
      </c>
      <c r="N10" s="8">
        <v>28</v>
      </c>
      <c r="O10" s="9">
        <v>1</v>
      </c>
      <c r="P10" s="8">
        <v>34</v>
      </c>
      <c r="Q10" s="9">
        <v>2</v>
      </c>
      <c r="R10" s="8">
        <v>38</v>
      </c>
      <c r="S10" s="9">
        <v>2</v>
      </c>
      <c r="T10" s="8">
        <v>25</v>
      </c>
      <c r="U10" s="9">
        <v>1</v>
      </c>
      <c r="V10" s="8">
        <v>23</v>
      </c>
      <c r="W10" s="9">
        <v>2</v>
      </c>
      <c r="X10" s="8">
        <v>40</v>
      </c>
      <c r="Y10" s="9">
        <v>1</v>
      </c>
      <c r="Z10" s="8">
        <v>30</v>
      </c>
      <c r="AA10" s="11">
        <v>4</v>
      </c>
      <c r="AB10" s="30">
        <f t="shared" si="5"/>
        <v>1423</v>
      </c>
      <c r="AC10" s="30">
        <f t="shared" si="6"/>
        <v>1559.5</v>
      </c>
      <c r="AD10" s="31">
        <f t="shared" si="7"/>
        <v>1339</v>
      </c>
      <c r="AE10" s="31">
        <f t="shared" si="8"/>
        <v>1040</v>
      </c>
      <c r="AF10" s="31">
        <f t="shared" si="9"/>
        <v>1248</v>
      </c>
      <c r="AG10" s="31">
        <f t="shared" si="10"/>
        <v>1180.5</v>
      </c>
      <c r="AH10" s="31">
        <f t="shared" si="11"/>
        <v>1474.5</v>
      </c>
      <c r="AJ10"/>
      <c r="AK10"/>
      <c r="AL10"/>
      <c r="AM10"/>
      <c r="AN10"/>
      <c r="AO10"/>
      <c r="AP10"/>
      <c r="AQ10"/>
      <c r="AR10"/>
      <c r="AS10"/>
      <c r="AT10"/>
    </row>
    <row r="11" spans="1:46" ht="14.25" customHeight="1">
      <c r="A11" s="14">
        <v>5</v>
      </c>
      <c r="B11" s="15" t="s">
        <v>22</v>
      </c>
      <c r="C11" s="36" t="s">
        <v>66</v>
      </c>
      <c r="D11" s="41">
        <v>1481</v>
      </c>
      <c r="E11" s="40">
        <v>1490</v>
      </c>
      <c r="F11" s="26">
        <f t="shared" si="0"/>
        <v>1485.5</v>
      </c>
      <c r="G11" s="25">
        <f t="shared" si="1"/>
        <v>50.85714285714289</v>
      </c>
      <c r="H11" s="61">
        <v>10</v>
      </c>
      <c r="I11" s="16">
        <f t="shared" si="2"/>
        <v>9</v>
      </c>
      <c r="J11" s="17">
        <f t="shared" si="3"/>
        <v>7</v>
      </c>
      <c r="K11" s="29">
        <f t="shared" si="4"/>
        <v>1434.642857142857</v>
      </c>
      <c r="L11" s="20">
        <v>59</v>
      </c>
      <c r="M11" s="9">
        <v>1</v>
      </c>
      <c r="N11" s="8">
        <v>29</v>
      </c>
      <c r="O11" s="9">
        <v>1</v>
      </c>
      <c r="P11" s="8">
        <v>27</v>
      </c>
      <c r="Q11" s="9">
        <v>2</v>
      </c>
      <c r="R11" s="8">
        <v>33</v>
      </c>
      <c r="S11" s="9">
        <v>1</v>
      </c>
      <c r="T11" s="8">
        <v>31</v>
      </c>
      <c r="U11" s="9">
        <v>1</v>
      </c>
      <c r="V11" s="8">
        <v>34</v>
      </c>
      <c r="W11" s="9">
        <v>2</v>
      </c>
      <c r="X11" s="8">
        <v>45</v>
      </c>
      <c r="Y11" s="9">
        <v>1</v>
      </c>
      <c r="Z11" s="8">
        <v>28</v>
      </c>
      <c r="AA11" s="11">
        <v>5</v>
      </c>
      <c r="AB11" s="30">
        <f t="shared" si="5"/>
        <v>1388</v>
      </c>
      <c r="AC11" s="30">
        <f t="shared" si="6"/>
        <v>1268.5</v>
      </c>
      <c r="AD11" s="31">
        <f t="shared" si="7"/>
        <v>1571.5</v>
      </c>
      <c r="AE11" s="31">
        <f t="shared" si="8"/>
        <v>1453.5</v>
      </c>
      <c r="AF11" s="31">
        <f t="shared" si="9"/>
        <v>1559.5</v>
      </c>
      <c r="AG11" s="31">
        <f t="shared" si="10"/>
        <v>1378.5</v>
      </c>
      <c r="AH11" s="31">
        <f t="shared" si="11"/>
        <v>1423</v>
      </c>
      <c r="AJ11"/>
      <c r="AK11"/>
      <c r="AL11"/>
      <c r="AM11"/>
      <c r="AN11"/>
      <c r="AO11"/>
      <c r="AP11"/>
      <c r="AQ11"/>
      <c r="AR11"/>
      <c r="AS11"/>
      <c r="AT11"/>
    </row>
    <row r="12" spans="1:46" ht="14.25" customHeight="1">
      <c r="A12" s="14">
        <v>6</v>
      </c>
      <c r="B12" s="15" t="s">
        <v>23</v>
      </c>
      <c r="C12" s="36" t="s">
        <v>66</v>
      </c>
      <c r="D12" s="41">
        <v>1448</v>
      </c>
      <c r="E12" s="40">
        <v>1439</v>
      </c>
      <c r="F12" s="26">
        <f t="shared" si="0"/>
        <v>1443.5</v>
      </c>
      <c r="G12" s="25">
        <f t="shared" si="1"/>
        <v>41.07142857142867</v>
      </c>
      <c r="H12" s="61">
        <v>13</v>
      </c>
      <c r="I12" s="16">
        <f t="shared" si="2"/>
        <v>8</v>
      </c>
      <c r="J12" s="17">
        <f t="shared" si="3"/>
        <v>7</v>
      </c>
      <c r="K12" s="29">
        <f t="shared" si="4"/>
        <v>1402.4285714285713</v>
      </c>
      <c r="L12" s="20">
        <v>62</v>
      </c>
      <c r="M12" s="9">
        <v>1</v>
      </c>
      <c r="N12" s="8">
        <v>30</v>
      </c>
      <c r="O12" s="9">
        <v>2</v>
      </c>
      <c r="P12" s="8">
        <v>44</v>
      </c>
      <c r="Q12" s="9">
        <v>2</v>
      </c>
      <c r="R12" s="8">
        <v>34</v>
      </c>
      <c r="S12" s="9">
        <v>1</v>
      </c>
      <c r="T12" s="8">
        <v>36</v>
      </c>
      <c r="U12" s="9">
        <v>2</v>
      </c>
      <c r="V12" s="8">
        <v>32</v>
      </c>
      <c r="W12" s="9">
        <v>0</v>
      </c>
      <c r="X12" s="8">
        <v>23</v>
      </c>
      <c r="Y12" s="9">
        <v>0</v>
      </c>
      <c r="Z12" s="8">
        <v>47</v>
      </c>
      <c r="AA12" s="11">
        <v>6</v>
      </c>
      <c r="AB12" s="30">
        <f t="shared" si="5"/>
        <v>1474.5</v>
      </c>
      <c r="AC12" s="30">
        <f t="shared" si="6"/>
        <v>1192.5</v>
      </c>
      <c r="AD12" s="31">
        <f t="shared" si="7"/>
        <v>1559.5</v>
      </c>
      <c r="AE12" s="31">
        <f t="shared" si="8"/>
        <v>1368</v>
      </c>
      <c r="AF12" s="31">
        <f t="shared" si="9"/>
        <v>1352.5</v>
      </c>
      <c r="AG12" s="31">
        <f t="shared" si="10"/>
        <v>1248</v>
      </c>
      <c r="AH12" s="31">
        <f t="shared" si="11"/>
        <v>1622</v>
      </c>
      <c r="AJ12"/>
      <c r="AK12"/>
      <c r="AL12"/>
      <c r="AM12"/>
      <c r="AN12"/>
      <c r="AO12"/>
      <c r="AP12"/>
      <c r="AQ12"/>
      <c r="AR12"/>
      <c r="AS12"/>
      <c r="AT12"/>
    </row>
    <row r="13" spans="1:46" ht="13.5" customHeight="1">
      <c r="A13" s="14">
        <v>7</v>
      </c>
      <c r="B13" s="18" t="s">
        <v>24</v>
      </c>
      <c r="C13" s="37" t="s">
        <v>66</v>
      </c>
      <c r="D13" s="41">
        <v>1549</v>
      </c>
      <c r="E13" s="40">
        <v>1518</v>
      </c>
      <c r="F13" s="26">
        <f t="shared" si="0"/>
        <v>1533.5</v>
      </c>
      <c r="G13" s="25">
        <f t="shared" si="1"/>
        <v>184.8571428571429</v>
      </c>
      <c r="H13" s="61">
        <v>19</v>
      </c>
      <c r="I13" s="16">
        <f t="shared" si="2"/>
        <v>8</v>
      </c>
      <c r="J13" s="17">
        <f t="shared" si="3"/>
        <v>7</v>
      </c>
      <c r="K13" s="29">
        <f t="shared" si="4"/>
        <v>1348.642857142857</v>
      </c>
      <c r="L13" s="20">
        <v>48</v>
      </c>
      <c r="M13" s="9">
        <v>0</v>
      </c>
      <c r="N13" s="8">
        <v>31</v>
      </c>
      <c r="O13" s="9">
        <v>2</v>
      </c>
      <c r="P13" s="8">
        <v>20</v>
      </c>
      <c r="Q13" s="9">
        <v>2</v>
      </c>
      <c r="R13" s="8">
        <v>37</v>
      </c>
      <c r="S13" s="9">
        <v>0</v>
      </c>
      <c r="T13" s="8">
        <v>40</v>
      </c>
      <c r="U13" s="9">
        <v>0</v>
      </c>
      <c r="V13" s="8">
        <v>33</v>
      </c>
      <c r="W13" s="9">
        <v>2</v>
      </c>
      <c r="X13" s="8">
        <v>39</v>
      </c>
      <c r="Y13" s="9">
        <v>2</v>
      </c>
      <c r="Z13" s="8">
        <v>45</v>
      </c>
      <c r="AA13" s="11">
        <v>7</v>
      </c>
      <c r="AB13" s="30">
        <f t="shared" si="5"/>
        <v>1453.5</v>
      </c>
      <c r="AC13" s="30">
        <f t="shared" si="6"/>
        <v>1223</v>
      </c>
      <c r="AD13" s="31">
        <f t="shared" si="7"/>
        <v>1478.5</v>
      </c>
      <c r="AE13" s="31">
        <f t="shared" si="8"/>
        <v>1180.5</v>
      </c>
      <c r="AF13" s="31">
        <f t="shared" si="9"/>
        <v>1571.5</v>
      </c>
      <c r="AG13" s="31">
        <f t="shared" si="10"/>
        <v>1155</v>
      </c>
      <c r="AH13" s="31">
        <f t="shared" si="11"/>
        <v>1378.5</v>
      </c>
      <c r="AJ13"/>
      <c r="AK13"/>
      <c r="AL13"/>
      <c r="AM13"/>
      <c r="AN13"/>
      <c r="AO13"/>
      <c r="AP13"/>
      <c r="AQ13"/>
      <c r="AR13"/>
      <c r="AS13"/>
      <c r="AT13"/>
    </row>
    <row r="14" spans="1:46" ht="14.25" customHeight="1">
      <c r="A14" s="14">
        <v>8</v>
      </c>
      <c r="B14" s="18" t="s">
        <v>25</v>
      </c>
      <c r="C14" s="35" t="s">
        <v>66</v>
      </c>
      <c r="D14" s="41">
        <v>1522</v>
      </c>
      <c r="E14" s="40">
        <v>1507</v>
      </c>
      <c r="F14" s="26">
        <f t="shared" si="0"/>
        <v>1514.5</v>
      </c>
      <c r="G14" s="25">
        <f t="shared" si="1"/>
        <v>255.5</v>
      </c>
      <c r="H14" s="62">
        <v>21</v>
      </c>
      <c r="I14" s="16">
        <f t="shared" si="2"/>
        <v>8</v>
      </c>
      <c r="J14" s="17">
        <f t="shared" si="3"/>
        <v>7</v>
      </c>
      <c r="K14" s="29">
        <f t="shared" si="4"/>
        <v>1259</v>
      </c>
      <c r="L14" s="20">
        <v>43</v>
      </c>
      <c r="M14" s="9">
        <v>0</v>
      </c>
      <c r="N14" s="8">
        <v>32</v>
      </c>
      <c r="O14" s="9">
        <v>0</v>
      </c>
      <c r="P14" s="8">
        <v>48</v>
      </c>
      <c r="Q14" s="9">
        <v>2</v>
      </c>
      <c r="R14" s="8">
        <v>26</v>
      </c>
      <c r="S14" s="9">
        <v>1</v>
      </c>
      <c r="T14" s="8">
        <v>46</v>
      </c>
      <c r="U14" s="9">
        <v>2</v>
      </c>
      <c r="V14" s="8">
        <v>42</v>
      </c>
      <c r="W14" s="9">
        <v>2</v>
      </c>
      <c r="X14" s="8">
        <v>44</v>
      </c>
      <c r="Y14" s="9">
        <v>1</v>
      </c>
      <c r="Z14" s="8">
        <v>38</v>
      </c>
      <c r="AA14" s="11">
        <v>8</v>
      </c>
      <c r="AB14" s="30">
        <f t="shared" si="5"/>
        <v>1352.5</v>
      </c>
      <c r="AC14" s="30">
        <f t="shared" si="6"/>
        <v>1442.5</v>
      </c>
      <c r="AD14" s="31">
        <f t="shared" si="7"/>
        <v>1000</v>
      </c>
      <c r="AE14" s="31">
        <f t="shared" si="8"/>
        <v>1175</v>
      </c>
      <c r="AF14" s="31">
        <f t="shared" si="9"/>
        <v>1311.5</v>
      </c>
      <c r="AG14" s="31">
        <f t="shared" si="10"/>
        <v>1192.5</v>
      </c>
      <c r="AH14" s="31">
        <f t="shared" si="11"/>
        <v>1339</v>
      </c>
      <c r="AJ14"/>
      <c r="AK14"/>
      <c r="AL14"/>
      <c r="AM14"/>
      <c r="AN14"/>
      <c r="AO14"/>
      <c r="AP14"/>
      <c r="AQ14"/>
      <c r="AR14"/>
      <c r="AS14"/>
      <c r="AT14"/>
    </row>
    <row r="15" spans="1:46" ht="14.25" customHeight="1">
      <c r="A15" s="14">
        <v>9</v>
      </c>
      <c r="B15" s="15" t="s">
        <v>26</v>
      </c>
      <c r="C15" s="36" t="s">
        <v>66</v>
      </c>
      <c r="D15" s="41">
        <v>1366</v>
      </c>
      <c r="E15" s="40">
        <v>1270</v>
      </c>
      <c r="F15" s="26">
        <f t="shared" si="0"/>
        <v>1318</v>
      </c>
      <c r="G15" s="25">
        <f t="shared" si="1"/>
        <v>-21.07142857142867</v>
      </c>
      <c r="H15" s="61">
        <v>35</v>
      </c>
      <c r="I15" s="16">
        <f t="shared" si="2"/>
        <v>6</v>
      </c>
      <c r="J15" s="17">
        <f t="shared" si="3"/>
        <v>7</v>
      </c>
      <c r="K15" s="29">
        <f t="shared" si="4"/>
        <v>1339.0714285714287</v>
      </c>
      <c r="L15" s="20">
        <v>47</v>
      </c>
      <c r="M15" s="9">
        <v>0</v>
      </c>
      <c r="N15" s="8">
        <v>33</v>
      </c>
      <c r="O15" s="9">
        <v>1</v>
      </c>
      <c r="P15" s="8">
        <v>35</v>
      </c>
      <c r="Q15" s="9">
        <v>2</v>
      </c>
      <c r="R15" s="8">
        <v>18</v>
      </c>
      <c r="S15" s="9">
        <v>0</v>
      </c>
      <c r="T15" s="8">
        <v>28</v>
      </c>
      <c r="U15" s="9">
        <v>1</v>
      </c>
      <c r="V15" s="8">
        <v>39</v>
      </c>
      <c r="W15" s="9">
        <v>1</v>
      </c>
      <c r="X15" s="8">
        <v>27</v>
      </c>
      <c r="Y15" s="9">
        <v>1</v>
      </c>
      <c r="Z15" s="8">
        <v>41</v>
      </c>
      <c r="AA15" s="11">
        <v>9</v>
      </c>
      <c r="AB15" s="30">
        <f t="shared" si="5"/>
        <v>1571.5</v>
      </c>
      <c r="AC15" s="30">
        <f t="shared" si="6"/>
        <v>1536</v>
      </c>
      <c r="AD15" s="31">
        <f t="shared" si="7"/>
        <v>1005.5</v>
      </c>
      <c r="AE15" s="31">
        <f t="shared" si="8"/>
        <v>1423</v>
      </c>
      <c r="AF15" s="31">
        <f t="shared" si="9"/>
        <v>1155</v>
      </c>
      <c r="AG15" s="31">
        <f t="shared" si="10"/>
        <v>1268.5</v>
      </c>
      <c r="AH15" s="31">
        <f t="shared" si="11"/>
        <v>1414</v>
      </c>
      <c r="AJ15"/>
      <c r="AK15"/>
      <c r="AL15"/>
      <c r="AM15"/>
      <c r="AN15"/>
      <c r="AO15"/>
      <c r="AP15"/>
      <c r="AQ15"/>
      <c r="AR15"/>
      <c r="AS15"/>
      <c r="AT15"/>
    </row>
    <row r="16" spans="1:46" ht="14.25" customHeight="1">
      <c r="A16" s="14">
        <v>10</v>
      </c>
      <c r="B16" s="72" t="s">
        <v>41</v>
      </c>
      <c r="C16" s="38" t="s">
        <v>66</v>
      </c>
      <c r="D16" s="41">
        <v>1442</v>
      </c>
      <c r="E16" s="40">
        <v>1141</v>
      </c>
      <c r="F16" s="26">
        <f t="shared" si="0"/>
        <v>1291.5</v>
      </c>
      <c r="G16" s="25">
        <f t="shared" si="1"/>
        <v>-10.14285714285711</v>
      </c>
      <c r="H16" s="62">
        <v>47</v>
      </c>
      <c r="I16" s="16">
        <f t="shared" si="2"/>
        <v>3</v>
      </c>
      <c r="J16" s="17">
        <f t="shared" si="3"/>
        <v>7</v>
      </c>
      <c r="K16" s="29">
        <f t="shared" si="4"/>
        <v>1301.642857142857</v>
      </c>
      <c r="L16" s="20">
        <v>49</v>
      </c>
      <c r="M16" s="9">
        <v>0</v>
      </c>
      <c r="N16" s="8">
        <v>34</v>
      </c>
      <c r="O16" s="9">
        <v>2</v>
      </c>
      <c r="P16" s="8">
        <v>26</v>
      </c>
      <c r="Q16" s="9">
        <v>0</v>
      </c>
      <c r="R16" s="8">
        <v>30</v>
      </c>
      <c r="S16" s="9">
        <v>0</v>
      </c>
      <c r="T16" s="8">
        <v>43</v>
      </c>
      <c r="U16" s="9">
        <v>0</v>
      </c>
      <c r="V16" s="8">
        <v>21</v>
      </c>
      <c r="W16" s="9">
        <v>0</v>
      </c>
      <c r="X16" s="8">
        <v>3</v>
      </c>
      <c r="Y16" s="9">
        <v>1</v>
      </c>
      <c r="Z16" s="8">
        <v>15</v>
      </c>
      <c r="AA16" s="11">
        <v>10</v>
      </c>
      <c r="AB16" s="30">
        <f t="shared" si="5"/>
        <v>1559.5</v>
      </c>
      <c r="AC16" s="30">
        <f t="shared" si="6"/>
        <v>1000</v>
      </c>
      <c r="AD16" s="31">
        <f t="shared" si="7"/>
        <v>1474.5</v>
      </c>
      <c r="AE16" s="31">
        <f t="shared" si="8"/>
        <v>1378</v>
      </c>
      <c r="AF16" s="31">
        <f t="shared" si="9"/>
        <v>1238.5</v>
      </c>
      <c r="AG16" s="31">
        <f t="shared" si="10"/>
        <v>1319</v>
      </c>
      <c r="AH16" s="31">
        <f t="shared" si="11"/>
        <v>1142</v>
      </c>
      <c r="AJ16"/>
      <c r="AK16"/>
      <c r="AL16"/>
      <c r="AM16"/>
      <c r="AN16"/>
      <c r="AO16"/>
      <c r="AP16"/>
      <c r="AQ16"/>
      <c r="AR16"/>
      <c r="AS16"/>
      <c r="AT16"/>
    </row>
    <row r="17" spans="1:46" ht="14.25" customHeight="1">
      <c r="A17" s="14">
        <v>11</v>
      </c>
      <c r="B17" s="18" t="s">
        <v>27</v>
      </c>
      <c r="C17" s="37" t="s">
        <v>66</v>
      </c>
      <c r="D17" s="41">
        <v>1337</v>
      </c>
      <c r="E17" s="40">
        <v>1261</v>
      </c>
      <c r="F17" s="26">
        <f t="shared" si="0"/>
        <v>1299</v>
      </c>
      <c r="G17" s="25">
        <f t="shared" si="1"/>
        <v>-27.71428571428578</v>
      </c>
      <c r="H17" s="62">
        <v>32</v>
      </c>
      <c r="I17" s="16">
        <f t="shared" si="2"/>
        <v>6</v>
      </c>
      <c r="J17" s="17">
        <f t="shared" si="3"/>
        <v>7</v>
      </c>
      <c r="K17" s="29">
        <f t="shared" si="4"/>
        <v>1326.7142857142858</v>
      </c>
      <c r="L17" s="20">
        <v>50</v>
      </c>
      <c r="M17" s="9">
        <v>2</v>
      </c>
      <c r="N17" s="8">
        <v>35</v>
      </c>
      <c r="O17" s="9">
        <v>2</v>
      </c>
      <c r="P17" s="8">
        <v>33</v>
      </c>
      <c r="Q17" s="9">
        <v>0</v>
      </c>
      <c r="R17" s="8">
        <v>32</v>
      </c>
      <c r="S17" s="9">
        <v>1</v>
      </c>
      <c r="T17" s="8">
        <v>41</v>
      </c>
      <c r="U17" s="9">
        <v>0</v>
      </c>
      <c r="V17" s="8">
        <v>40</v>
      </c>
      <c r="W17" s="9">
        <v>0</v>
      </c>
      <c r="X17" s="8">
        <v>25</v>
      </c>
      <c r="Y17" s="9">
        <v>1</v>
      </c>
      <c r="Z17" s="8">
        <v>44</v>
      </c>
      <c r="AA17" s="11">
        <v>11</v>
      </c>
      <c r="AB17" s="30">
        <f t="shared" si="5"/>
        <v>1536</v>
      </c>
      <c r="AC17" s="30">
        <f t="shared" si="6"/>
        <v>1571.5</v>
      </c>
      <c r="AD17" s="31">
        <f t="shared" si="7"/>
        <v>1352.5</v>
      </c>
      <c r="AE17" s="31">
        <f t="shared" si="8"/>
        <v>1414</v>
      </c>
      <c r="AF17" s="31">
        <f t="shared" si="9"/>
        <v>1180.5</v>
      </c>
      <c r="AG17" s="31">
        <f t="shared" si="10"/>
        <v>1040</v>
      </c>
      <c r="AH17" s="31">
        <f t="shared" si="11"/>
        <v>1192.5</v>
      </c>
      <c r="AJ17"/>
      <c r="AK17"/>
      <c r="AL17"/>
      <c r="AM17"/>
      <c r="AN17"/>
      <c r="AO17"/>
      <c r="AP17"/>
      <c r="AQ17"/>
      <c r="AR17"/>
      <c r="AS17"/>
      <c r="AT17"/>
    </row>
    <row r="18" spans="1:46" ht="14.25" customHeight="1">
      <c r="A18" s="14">
        <v>12</v>
      </c>
      <c r="B18" s="73" t="s">
        <v>28</v>
      </c>
      <c r="C18" s="37" t="s">
        <v>66</v>
      </c>
      <c r="D18" s="41">
        <v>1286</v>
      </c>
      <c r="E18" s="40">
        <v>1194</v>
      </c>
      <c r="F18" s="26">
        <f t="shared" si="0"/>
        <v>1240</v>
      </c>
      <c r="G18" s="25">
        <f t="shared" si="1"/>
        <v>-113.85714285714289</v>
      </c>
      <c r="H18" s="62">
        <v>24</v>
      </c>
      <c r="I18" s="16">
        <f t="shared" si="2"/>
        <v>7</v>
      </c>
      <c r="J18" s="17">
        <f t="shared" si="3"/>
        <v>7</v>
      </c>
      <c r="K18" s="29">
        <f t="shared" si="4"/>
        <v>1353.857142857143</v>
      </c>
      <c r="L18" s="20">
        <v>56</v>
      </c>
      <c r="M18" s="9">
        <v>0</v>
      </c>
      <c r="N18" s="8">
        <v>36</v>
      </c>
      <c r="O18" s="9">
        <v>1</v>
      </c>
      <c r="P18" s="8">
        <v>28</v>
      </c>
      <c r="Q18" s="9">
        <v>2</v>
      </c>
      <c r="R18" s="8">
        <v>15</v>
      </c>
      <c r="S18" s="9">
        <v>2</v>
      </c>
      <c r="T18" s="8">
        <v>38</v>
      </c>
      <c r="U18" s="9">
        <v>1</v>
      </c>
      <c r="V18" s="8">
        <v>43</v>
      </c>
      <c r="W18" s="9">
        <v>0</v>
      </c>
      <c r="X18" s="8">
        <v>30</v>
      </c>
      <c r="Y18" s="9">
        <v>1</v>
      </c>
      <c r="Z18" s="8">
        <v>32</v>
      </c>
      <c r="AA18" s="11">
        <v>12</v>
      </c>
      <c r="AB18" s="30">
        <f t="shared" si="5"/>
        <v>1368</v>
      </c>
      <c r="AC18" s="30">
        <f t="shared" si="6"/>
        <v>1423</v>
      </c>
      <c r="AD18" s="31">
        <f t="shared" si="7"/>
        <v>1142</v>
      </c>
      <c r="AE18" s="31">
        <f t="shared" si="8"/>
        <v>1339</v>
      </c>
      <c r="AF18" s="31">
        <f t="shared" si="9"/>
        <v>1378</v>
      </c>
      <c r="AG18" s="31">
        <f t="shared" si="10"/>
        <v>1474.5</v>
      </c>
      <c r="AH18" s="31">
        <f t="shared" si="11"/>
        <v>1352.5</v>
      </c>
      <c r="AJ18"/>
      <c r="AK18"/>
      <c r="AL18"/>
      <c r="AM18"/>
      <c r="AN18"/>
      <c r="AO18"/>
      <c r="AP18"/>
      <c r="AQ18"/>
      <c r="AR18"/>
      <c r="AS18"/>
      <c r="AT18"/>
    </row>
    <row r="19" spans="1:46" ht="14.25" customHeight="1">
      <c r="A19" s="14">
        <v>13</v>
      </c>
      <c r="B19" s="73" t="s">
        <v>29</v>
      </c>
      <c r="C19" s="37" t="s">
        <v>67</v>
      </c>
      <c r="D19" s="41">
        <v>1443</v>
      </c>
      <c r="E19" s="40">
        <v>1307</v>
      </c>
      <c r="F19" s="26">
        <f t="shared" si="0"/>
        <v>1375</v>
      </c>
      <c r="G19" s="25">
        <f t="shared" si="1"/>
        <v>-21.85714285714289</v>
      </c>
      <c r="H19" s="62">
        <v>26</v>
      </c>
      <c r="I19" s="16">
        <f t="shared" si="2"/>
        <v>7</v>
      </c>
      <c r="J19" s="17">
        <f t="shared" si="3"/>
        <v>7</v>
      </c>
      <c r="K19" s="29">
        <f t="shared" si="4"/>
        <v>1396.857142857143</v>
      </c>
      <c r="L19" s="20">
        <v>45</v>
      </c>
      <c r="M19" s="9">
        <v>2</v>
      </c>
      <c r="N19" s="8">
        <v>37</v>
      </c>
      <c r="O19" s="9">
        <v>0</v>
      </c>
      <c r="P19" s="8">
        <v>41</v>
      </c>
      <c r="Q19" s="9">
        <v>2</v>
      </c>
      <c r="R19" s="8">
        <v>27</v>
      </c>
      <c r="S19" s="9">
        <v>1</v>
      </c>
      <c r="T19" s="8">
        <v>45</v>
      </c>
      <c r="U19" s="9">
        <v>1</v>
      </c>
      <c r="V19" s="8">
        <v>29</v>
      </c>
      <c r="W19" s="9">
        <v>0</v>
      </c>
      <c r="X19" s="8">
        <v>33</v>
      </c>
      <c r="Y19" s="9">
        <v>1</v>
      </c>
      <c r="Z19" s="8">
        <v>49</v>
      </c>
      <c r="AA19" s="11">
        <v>13</v>
      </c>
      <c r="AB19" s="30">
        <f t="shared" si="5"/>
        <v>1478.5</v>
      </c>
      <c r="AC19" s="30">
        <f t="shared" si="6"/>
        <v>1414</v>
      </c>
      <c r="AD19" s="31">
        <f t="shared" si="7"/>
        <v>1268.5</v>
      </c>
      <c r="AE19" s="31">
        <f t="shared" si="8"/>
        <v>1378.5</v>
      </c>
      <c r="AF19" s="31">
        <f t="shared" si="9"/>
        <v>1388</v>
      </c>
      <c r="AG19" s="31">
        <f t="shared" si="10"/>
        <v>1571.5</v>
      </c>
      <c r="AH19" s="31">
        <f t="shared" si="11"/>
        <v>1279</v>
      </c>
      <c r="AJ19"/>
      <c r="AK19"/>
      <c r="AL19"/>
      <c r="AM19"/>
      <c r="AN19"/>
      <c r="AO19"/>
      <c r="AP19"/>
      <c r="AQ19"/>
      <c r="AR19"/>
      <c r="AS19"/>
      <c r="AT19"/>
    </row>
    <row r="20" spans="1:46" ht="14.25" customHeight="1">
      <c r="A20" s="14">
        <v>14</v>
      </c>
      <c r="B20" s="18" t="s">
        <v>30</v>
      </c>
      <c r="C20" s="35" t="s">
        <v>68</v>
      </c>
      <c r="D20" s="41">
        <v>1163</v>
      </c>
      <c r="E20" s="40">
        <v>1156</v>
      </c>
      <c r="F20" s="26">
        <f t="shared" si="0"/>
        <v>1159.5</v>
      </c>
      <c r="G20" s="25">
        <f t="shared" si="1"/>
        <v>-131.3571428571429</v>
      </c>
      <c r="H20" s="62">
        <v>44</v>
      </c>
      <c r="I20" s="16">
        <f t="shared" si="2"/>
        <v>4</v>
      </c>
      <c r="J20" s="17">
        <f t="shared" si="3"/>
        <v>7</v>
      </c>
      <c r="K20" s="29">
        <f t="shared" si="4"/>
        <v>1290.857142857143</v>
      </c>
      <c r="L20" s="20">
        <v>46</v>
      </c>
      <c r="M20" s="9">
        <v>0</v>
      </c>
      <c r="N20" s="8">
        <v>38</v>
      </c>
      <c r="O20" s="9">
        <v>2</v>
      </c>
      <c r="P20" s="8">
        <v>46</v>
      </c>
      <c r="Q20" s="9">
        <v>0</v>
      </c>
      <c r="R20" s="8">
        <v>40</v>
      </c>
      <c r="S20" s="9">
        <v>0</v>
      </c>
      <c r="T20" s="8">
        <v>27</v>
      </c>
      <c r="U20" s="9">
        <v>2</v>
      </c>
      <c r="V20" s="8">
        <v>3</v>
      </c>
      <c r="W20" s="9">
        <v>0</v>
      </c>
      <c r="X20" s="8">
        <v>48</v>
      </c>
      <c r="Y20" s="9">
        <v>0</v>
      </c>
      <c r="Z20" s="8">
        <v>42</v>
      </c>
      <c r="AA20" s="11">
        <v>14</v>
      </c>
      <c r="AB20" s="30">
        <f t="shared" si="5"/>
        <v>1339</v>
      </c>
      <c r="AC20" s="30">
        <f t="shared" si="6"/>
        <v>1175</v>
      </c>
      <c r="AD20" s="31">
        <f t="shared" si="7"/>
        <v>1180.5</v>
      </c>
      <c r="AE20" s="31">
        <f t="shared" si="8"/>
        <v>1268.5</v>
      </c>
      <c r="AF20" s="31">
        <f t="shared" si="9"/>
        <v>1319</v>
      </c>
      <c r="AG20" s="31">
        <f t="shared" si="10"/>
        <v>1442.5</v>
      </c>
      <c r="AH20" s="31">
        <f t="shared" si="11"/>
        <v>1311.5</v>
      </c>
      <c r="AJ20"/>
      <c r="AK20"/>
      <c r="AL20"/>
      <c r="AM20"/>
      <c r="AN20"/>
      <c r="AO20"/>
      <c r="AP20"/>
      <c r="AQ20"/>
      <c r="AR20"/>
      <c r="AS20"/>
      <c r="AT20"/>
    </row>
    <row r="21" spans="1:46" ht="14.25" customHeight="1">
      <c r="A21" s="14">
        <v>15</v>
      </c>
      <c r="B21" s="18" t="s">
        <v>31</v>
      </c>
      <c r="C21" s="35" t="s">
        <v>68</v>
      </c>
      <c r="D21" s="41">
        <v>1264</v>
      </c>
      <c r="E21" s="40">
        <v>1020</v>
      </c>
      <c r="F21" s="26">
        <f t="shared" si="0"/>
        <v>1142</v>
      </c>
      <c r="G21" s="25">
        <f t="shared" si="1"/>
        <v>-109.28571428571422</v>
      </c>
      <c r="H21" s="62">
        <v>48</v>
      </c>
      <c r="I21" s="16">
        <f t="shared" si="2"/>
        <v>3</v>
      </c>
      <c r="J21" s="17">
        <f t="shared" si="3"/>
        <v>7</v>
      </c>
      <c r="K21" s="29">
        <f t="shared" si="4"/>
        <v>1251.2857142857142</v>
      </c>
      <c r="L21" s="20">
        <v>38</v>
      </c>
      <c r="M21" s="9">
        <v>1</v>
      </c>
      <c r="N21" s="8">
        <v>39</v>
      </c>
      <c r="O21" s="9">
        <v>0</v>
      </c>
      <c r="P21" s="8">
        <v>43</v>
      </c>
      <c r="Q21" s="9">
        <v>0</v>
      </c>
      <c r="R21" s="8">
        <v>12</v>
      </c>
      <c r="S21" s="9">
        <v>0</v>
      </c>
      <c r="T21" s="8">
        <v>1</v>
      </c>
      <c r="U21" s="9">
        <v>0</v>
      </c>
      <c r="V21" s="8">
        <v>37</v>
      </c>
      <c r="W21" s="9">
        <v>1</v>
      </c>
      <c r="X21" s="8">
        <v>18</v>
      </c>
      <c r="Y21" s="9">
        <v>1</v>
      </c>
      <c r="Z21" s="8">
        <v>10</v>
      </c>
      <c r="AA21" s="11">
        <v>15</v>
      </c>
      <c r="AB21" s="30">
        <f t="shared" si="5"/>
        <v>1155</v>
      </c>
      <c r="AC21" s="30">
        <f t="shared" si="6"/>
        <v>1378</v>
      </c>
      <c r="AD21" s="31">
        <f t="shared" si="7"/>
        <v>1240</v>
      </c>
      <c r="AE21" s="31">
        <f t="shared" si="8"/>
        <v>1210.5</v>
      </c>
      <c r="AF21" s="31">
        <f t="shared" si="9"/>
        <v>1478.5</v>
      </c>
      <c r="AG21" s="31">
        <f t="shared" si="10"/>
        <v>1005.5</v>
      </c>
      <c r="AH21" s="31">
        <f t="shared" si="11"/>
        <v>1291.5</v>
      </c>
      <c r="AJ21"/>
      <c r="AK21"/>
      <c r="AL21"/>
      <c r="AM21"/>
      <c r="AN21"/>
      <c r="AO21"/>
      <c r="AP21"/>
      <c r="AQ21"/>
      <c r="AR21"/>
      <c r="AS21"/>
      <c r="AT21"/>
    </row>
    <row r="22" spans="1:46" ht="14.25" customHeight="1">
      <c r="A22" s="14">
        <v>16</v>
      </c>
      <c r="B22" s="18" t="s">
        <v>32</v>
      </c>
      <c r="C22" s="37" t="s">
        <v>66</v>
      </c>
      <c r="D22" s="41">
        <v>1515</v>
      </c>
      <c r="E22" s="40">
        <v>1479</v>
      </c>
      <c r="F22" s="26">
        <f t="shared" si="0"/>
        <v>1497</v>
      </c>
      <c r="G22" s="25">
        <f t="shared" si="1"/>
        <v>141.6428571428571</v>
      </c>
      <c r="H22" s="63">
        <v>3</v>
      </c>
      <c r="I22" s="16">
        <f t="shared" si="2"/>
        <v>10</v>
      </c>
      <c r="J22" s="17">
        <f t="shared" si="3"/>
        <v>7</v>
      </c>
      <c r="K22" s="29">
        <f t="shared" si="4"/>
        <v>1355.357142857143</v>
      </c>
      <c r="L22" s="45">
        <v>59</v>
      </c>
      <c r="M22" s="9">
        <v>1</v>
      </c>
      <c r="N22" s="8">
        <v>40</v>
      </c>
      <c r="O22" s="9">
        <v>1</v>
      </c>
      <c r="P22" s="8">
        <v>30</v>
      </c>
      <c r="Q22" s="9">
        <v>2</v>
      </c>
      <c r="R22" s="8">
        <v>42</v>
      </c>
      <c r="S22" s="9">
        <v>2</v>
      </c>
      <c r="T22" s="8">
        <v>48</v>
      </c>
      <c r="U22" s="9">
        <v>2</v>
      </c>
      <c r="V22" s="8">
        <v>36</v>
      </c>
      <c r="W22" s="9">
        <v>1</v>
      </c>
      <c r="X22" s="8">
        <v>19</v>
      </c>
      <c r="Y22" s="9">
        <v>1</v>
      </c>
      <c r="Z22" s="8">
        <v>23</v>
      </c>
      <c r="AA22" s="46">
        <v>16</v>
      </c>
      <c r="AB22" s="30">
        <f t="shared" si="5"/>
        <v>1180.5</v>
      </c>
      <c r="AC22" s="30">
        <f t="shared" si="6"/>
        <v>1474.5</v>
      </c>
      <c r="AD22" s="31">
        <f t="shared" si="7"/>
        <v>1311.5</v>
      </c>
      <c r="AE22" s="31">
        <f t="shared" si="8"/>
        <v>1442.5</v>
      </c>
      <c r="AF22" s="31">
        <f t="shared" si="9"/>
        <v>1368</v>
      </c>
      <c r="AG22" s="31">
        <f t="shared" si="10"/>
        <v>1462.5</v>
      </c>
      <c r="AH22" s="31">
        <f t="shared" si="11"/>
        <v>1248</v>
      </c>
      <c r="AJ22"/>
      <c r="AK22"/>
      <c r="AL22"/>
      <c r="AM22"/>
      <c r="AN22"/>
      <c r="AO22"/>
      <c r="AP22"/>
      <c r="AQ22"/>
      <c r="AR22"/>
      <c r="AS22"/>
      <c r="AT22"/>
    </row>
    <row r="23" spans="1:46" ht="14.25" customHeight="1">
      <c r="A23" s="14">
        <v>17</v>
      </c>
      <c r="B23" s="18" t="s">
        <v>33</v>
      </c>
      <c r="C23" s="37" t="s">
        <v>66</v>
      </c>
      <c r="D23" s="41">
        <v>1460</v>
      </c>
      <c r="E23" s="40">
        <v>1449</v>
      </c>
      <c r="F23" s="26">
        <f t="shared" si="0"/>
        <v>1454.5</v>
      </c>
      <c r="G23" s="25">
        <f t="shared" si="1"/>
        <v>128.6428571428571</v>
      </c>
      <c r="H23" s="63">
        <v>12</v>
      </c>
      <c r="I23" s="16">
        <f t="shared" si="2"/>
        <v>9</v>
      </c>
      <c r="J23" s="17">
        <f t="shared" si="3"/>
        <v>7</v>
      </c>
      <c r="K23" s="29">
        <f t="shared" si="4"/>
        <v>1325.857142857143</v>
      </c>
      <c r="L23" s="45">
        <v>39</v>
      </c>
      <c r="M23" s="9">
        <v>0</v>
      </c>
      <c r="N23" s="8">
        <v>41</v>
      </c>
      <c r="O23" s="9">
        <v>2</v>
      </c>
      <c r="P23" s="8">
        <v>37</v>
      </c>
      <c r="Q23" s="9">
        <v>0</v>
      </c>
      <c r="R23" s="8">
        <v>45</v>
      </c>
      <c r="S23" s="9">
        <v>1</v>
      </c>
      <c r="T23" s="8">
        <v>39</v>
      </c>
      <c r="U23" s="9">
        <v>2</v>
      </c>
      <c r="V23" s="8">
        <v>35</v>
      </c>
      <c r="W23" s="9">
        <v>2</v>
      </c>
      <c r="X23" s="8">
        <v>49</v>
      </c>
      <c r="Y23" s="9">
        <v>2</v>
      </c>
      <c r="Z23" s="8">
        <v>25</v>
      </c>
      <c r="AA23" s="46">
        <v>17</v>
      </c>
      <c r="AB23" s="30">
        <f t="shared" si="5"/>
        <v>1414</v>
      </c>
      <c r="AC23" s="30">
        <f t="shared" si="6"/>
        <v>1478.5</v>
      </c>
      <c r="AD23" s="31">
        <f t="shared" si="7"/>
        <v>1378.5</v>
      </c>
      <c r="AE23" s="31">
        <f t="shared" si="8"/>
        <v>1155</v>
      </c>
      <c r="AF23" s="31">
        <f t="shared" si="9"/>
        <v>1536</v>
      </c>
      <c r="AG23" s="31">
        <f t="shared" si="10"/>
        <v>1279</v>
      </c>
      <c r="AH23" s="31">
        <f t="shared" si="11"/>
        <v>1040</v>
      </c>
      <c r="AJ23"/>
      <c r="AK23"/>
      <c r="AL23"/>
      <c r="AM23"/>
      <c r="AN23"/>
      <c r="AO23"/>
      <c r="AP23"/>
      <c r="AQ23"/>
      <c r="AR23"/>
      <c r="AS23"/>
      <c r="AT23"/>
    </row>
    <row r="24" spans="1:46" ht="14.25" customHeight="1">
      <c r="A24" s="14">
        <v>18</v>
      </c>
      <c r="B24" s="18" t="s">
        <v>34</v>
      </c>
      <c r="C24" s="37" t="s">
        <v>67</v>
      </c>
      <c r="D24" s="41">
        <v>1000</v>
      </c>
      <c r="E24" s="40">
        <v>1011</v>
      </c>
      <c r="F24" s="26">
        <f t="shared" si="0"/>
        <v>1005.5</v>
      </c>
      <c r="G24" s="25">
        <f t="shared" si="1"/>
        <v>-234.3571428571429</v>
      </c>
      <c r="H24" s="63">
        <v>46</v>
      </c>
      <c r="I24" s="16">
        <f t="shared" si="2"/>
        <v>4</v>
      </c>
      <c r="J24" s="17">
        <f t="shared" si="3"/>
        <v>7</v>
      </c>
      <c r="K24" s="29">
        <f t="shared" si="4"/>
        <v>1239.857142857143</v>
      </c>
      <c r="L24" s="45">
        <v>37</v>
      </c>
      <c r="M24" s="9">
        <v>0</v>
      </c>
      <c r="N24" s="8">
        <v>42</v>
      </c>
      <c r="O24" s="9">
        <v>1</v>
      </c>
      <c r="P24" s="8">
        <v>1</v>
      </c>
      <c r="Q24" s="9">
        <v>0</v>
      </c>
      <c r="R24" s="8">
        <v>9</v>
      </c>
      <c r="S24" s="9">
        <v>1</v>
      </c>
      <c r="T24" s="8">
        <v>3</v>
      </c>
      <c r="U24" s="9">
        <v>0</v>
      </c>
      <c r="V24" s="8">
        <v>20</v>
      </c>
      <c r="W24" s="9">
        <v>1</v>
      </c>
      <c r="X24" s="8">
        <v>15</v>
      </c>
      <c r="Y24" s="9">
        <v>1</v>
      </c>
      <c r="Z24" s="8">
        <v>39</v>
      </c>
      <c r="AA24" s="46">
        <v>18</v>
      </c>
      <c r="AB24" s="30">
        <f t="shared" si="5"/>
        <v>1311.5</v>
      </c>
      <c r="AC24" s="30">
        <f t="shared" si="6"/>
        <v>1210.5</v>
      </c>
      <c r="AD24" s="31">
        <f t="shared" si="7"/>
        <v>1318</v>
      </c>
      <c r="AE24" s="31">
        <f t="shared" si="8"/>
        <v>1319</v>
      </c>
      <c r="AF24" s="31">
        <f t="shared" si="9"/>
        <v>1223</v>
      </c>
      <c r="AG24" s="31">
        <f t="shared" si="10"/>
        <v>1142</v>
      </c>
      <c r="AH24" s="31">
        <f t="shared" si="11"/>
        <v>1155</v>
      </c>
      <c r="AJ24"/>
      <c r="AK24"/>
      <c r="AL24"/>
      <c r="AM24"/>
      <c r="AN24"/>
      <c r="AO24"/>
      <c r="AP24"/>
      <c r="AQ24"/>
      <c r="AR24"/>
      <c r="AS24"/>
      <c r="AT24"/>
    </row>
    <row r="25" spans="1:46" ht="14.25" customHeight="1">
      <c r="A25" s="14">
        <v>19</v>
      </c>
      <c r="B25" s="42" t="s">
        <v>35</v>
      </c>
      <c r="C25" s="43" t="s">
        <v>66</v>
      </c>
      <c r="D25" s="44">
        <v>1548</v>
      </c>
      <c r="E25" s="47">
        <v>1377</v>
      </c>
      <c r="F25" s="26">
        <f t="shared" si="0"/>
        <v>1462.5</v>
      </c>
      <c r="G25" s="25">
        <f t="shared" si="1"/>
        <v>33.35714285714289</v>
      </c>
      <c r="H25" s="63">
        <v>16</v>
      </c>
      <c r="I25" s="16">
        <f t="shared" si="2"/>
        <v>8</v>
      </c>
      <c r="J25" s="17">
        <f t="shared" si="3"/>
        <v>7</v>
      </c>
      <c r="K25" s="29">
        <f t="shared" si="4"/>
        <v>1429.142857142857</v>
      </c>
      <c r="L25" s="45">
        <v>55</v>
      </c>
      <c r="M25" s="9">
        <v>1</v>
      </c>
      <c r="N25" s="8">
        <v>43</v>
      </c>
      <c r="O25" s="9">
        <v>1</v>
      </c>
      <c r="P25" s="8">
        <v>45</v>
      </c>
      <c r="Q25" s="9">
        <v>2</v>
      </c>
      <c r="R25" s="8">
        <v>39</v>
      </c>
      <c r="S25" s="9">
        <v>1</v>
      </c>
      <c r="T25" s="8">
        <v>47</v>
      </c>
      <c r="U25" s="9">
        <v>2</v>
      </c>
      <c r="V25" s="8">
        <v>41</v>
      </c>
      <c r="W25" s="9">
        <v>1</v>
      </c>
      <c r="X25" s="8">
        <v>16</v>
      </c>
      <c r="Y25" s="9">
        <v>0</v>
      </c>
      <c r="Z25" s="8">
        <v>34</v>
      </c>
      <c r="AA25" s="46">
        <v>19</v>
      </c>
      <c r="AB25" s="30">
        <f t="shared" si="5"/>
        <v>1378</v>
      </c>
      <c r="AC25" s="30">
        <f t="shared" si="6"/>
        <v>1378.5</v>
      </c>
      <c r="AD25" s="31">
        <f t="shared" si="7"/>
        <v>1155</v>
      </c>
      <c r="AE25" s="31">
        <f t="shared" si="8"/>
        <v>1622</v>
      </c>
      <c r="AF25" s="31">
        <f t="shared" si="9"/>
        <v>1414</v>
      </c>
      <c r="AG25" s="31">
        <f t="shared" si="10"/>
        <v>1497</v>
      </c>
      <c r="AH25" s="31">
        <f t="shared" si="11"/>
        <v>1559.5</v>
      </c>
      <c r="AJ25"/>
      <c r="AK25"/>
      <c r="AL25"/>
      <c r="AM25"/>
      <c r="AN25"/>
      <c r="AO25"/>
      <c r="AP25"/>
      <c r="AQ25"/>
      <c r="AR25"/>
      <c r="AS25"/>
      <c r="AT25"/>
    </row>
    <row r="26" spans="1:46" ht="14.25" customHeight="1">
      <c r="A26" s="14">
        <v>20</v>
      </c>
      <c r="B26" s="18" t="s">
        <v>36</v>
      </c>
      <c r="C26" s="37" t="s">
        <v>69</v>
      </c>
      <c r="D26" s="41">
        <v>1356</v>
      </c>
      <c r="E26" s="40">
        <v>1090</v>
      </c>
      <c r="F26" s="26">
        <f t="shared" si="0"/>
        <v>1223</v>
      </c>
      <c r="G26" s="25">
        <f t="shared" si="1"/>
        <v>-164</v>
      </c>
      <c r="H26" s="62">
        <v>41</v>
      </c>
      <c r="I26" s="51">
        <f t="shared" si="2"/>
        <v>5</v>
      </c>
      <c r="J26" s="52">
        <f t="shared" si="3"/>
        <v>7</v>
      </c>
      <c r="K26" s="53">
        <f t="shared" si="4"/>
        <v>1387</v>
      </c>
      <c r="L26" s="54">
        <v>42</v>
      </c>
      <c r="M26" s="9">
        <v>0</v>
      </c>
      <c r="N26" s="8">
        <v>44</v>
      </c>
      <c r="O26" s="9">
        <v>0</v>
      </c>
      <c r="P26" s="8">
        <v>7</v>
      </c>
      <c r="Q26" s="9">
        <v>0</v>
      </c>
      <c r="R26" s="8">
        <v>47</v>
      </c>
      <c r="S26" s="9">
        <v>1</v>
      </c>
      <c r="T26" s="8">
        <v>37</v>
      </c>
      <c r="U26" s="9">
        <v>2</v>
      </c>
      <c r="V26" s="8">
        <v>18</v>
      </c>
      <c r="W26" s="9">
        <v>1</v>
      </c>
      <c r="X26" s="8">
        <v>22</v>
      </c>
      <c r="Y26" s="9">
        <v>1</v>
      </c>
      <c r="Z26" s="8">
        <v>35</v>
      </c>
      <c r="AA26" s="32">
        <v>20</v>
      </c>
      <c r="AB26" s="30">
        <f t="shared" si="5"/>
        <v>1192.5</v>
      </c>
      <c r="AC26" s="30">
        <f t="shared" si="6"/>
        <v>1533.5</v>
      </c>
      <c r="AD26" s="31">
        <f t="shared" si="7"/>
        <v>1622</v>
      </c>
      <c r="AE26" s="31">
        <f t="shared" si="8"/>
        <v>1478.5</v>
      </c>
      <c r="AF26" s="31">
        <f t="shared" si="9"/>
        <v>1005.5</v>
      </c>
      <c r="AG26" s="31">
        <f t="shared" si="10"/>
        <v>1341</v>
      </c>
      <c r="AH26" s="31">
        <f t="shared" si="11"/>
        <v>1536</v>
      </c>
      <c r="AJ26"/>
      <c r="AK26"/>
      <c r="AL26"/>
      <c r="AM26"/>
      <c r="AN26"/>
      <c r="AO26"/>
      <c r="AP26"/>
      <c r="AQ26"/>
      <c r="AR26"/>
      <c r="AS26"/>
      <c r="AT26"/>
    </row>
    <row r="27" spans="1:46" ht="14.25" customHeight="1">
      <c r="A27" s="14">
        <v>21</v>
      </c>
      <c r="B27" s="18" t="s">
        <v>37</v>
      </c>
      <c r="C27" s="35" t="s">
        <v>66</v>
      </c>
      <c r="D27" s="59">
        <v>1168</v>
      </c>
      <c r="E27" s="59">
        <v>1309</v>
      </c>
      <c r="F27" s="26">
        <f t="shared" si="0"/>
        <v>1238.5</v>
      </c>
      <c r="G27" s="25">
        <f t="shared" si="1"/>
        <v>-91.21428571428578</v>
      </c>
      <c r="H27" s="65">
        <v>28</v>
      </c>
      <c r="I27" s="51">
        <f t="shared" si="2"/>
        <v>7</v>
      </c>
      <c r="J27" s="52">
        <f t="shared" si="3"/>
        <v>7</v>
      </c>
      <c r="K27" s="53">
        <f t="shared" si="4"/>
        <v>1329.7142857142858</v>
      </c>
      <c r="L27" s="55">
        <v>41</v>
      </c>
      <c r="M27" s="9">
        <v>1</v>
      </c>
      <c r="N27" s="8">
        <v>45</v>
      </c>
      <c r="O27" s="9">
        <v>1</v>
      </c>
      <c r="P27" s="8">
        <v>39</v>
      </c>
      <c r="Q27" s="9">
        <v>0</v>
      </c>
      <c r="R27" s="8">
        <v>49</v>
      </c>
      <c r="S27" s="9">
        <v>0</v>
      </c>
      <c r="T27" s="8">
        <v>33</v>
      </c>
      <c r="U27" s="9">
        <v>2</v>
      </c>
      <c r="V27" s="8">
        <v>10</v>
      </c>
      <c r="W27" s="9">
        <v>2</v>
      </c>
      <c r="X27" s="8">
        <v>2</v>
      </c>
      <c r="Y27" s="9">
        <v>1</v>
      </c>
      <c r="Z27" s="8">
        <v>48</v>
      </c>
      <c r="AA27" s="50">
        <v>21</v>
      </c>
      <c r="AB27" s="30">
        <f t="shared" si="5"/>
        <v>1378.5</v>
      </c>
      <c r="AC27" s="30">
        <f t="shared" si="6"/>
        <v>1155</v>
      </c>
      <c r="AD27" s="31">
        <f t="shared" si="7"/>
        <v>1279</v>
      </c>
      <c r="AE27" s="31">
        <f t="shared" si="8"/>
        <v>1571.5</v>
      </c>
      <c r="AF27" s="31">
        <f t="shared" si="9"/>
        <v>1291.5</v>
      </c>
      <c r="AG27" s="31">
        <f t="shared" si="10"/>
        <v>1190</v>
      </c>
      <c r="AH27" s="31">
        <f t="shared" si="11"/>
        <v>1442.5</v>
      </c>
      <c r="AJ27"/>
      <c r="AK27"/>
      <c r="AL27"/>
      <c r="AM27"/>
      <c r="AN27"/>
      <c r="AO27"/>
      <c r="AP27"/>
      <c r="AQ27"/>
      <c r="AR27"/>
      <c r="AS27"/>
      <c r="AT27"/>
    </row>
    <row r="28" spans="1:46" ht="14.25" customHeight="1">
      <c r="A28" s="14">
        <v>22</v>
      </c>
      <c r="B28" s="18" t="s">
        <v>38</v>
      </c>
      <c r="C28" s="35" t="s">
        <v>66</v>
      </c>
      <c r="D28" s="59">
        <v>1299</v>
      </c>
      <c r="E28" s="59">
        <v>1383</v>
      </c>
      <c r="F28" s="26">
        <f t="shared" si="0"/>
        <v>1341</v>
      </c>
      <c r="G28" s="25">
        <f t="shared" si="1"/>
        <v>84</v>
      </c>
      <c r="H28" s="65">
        <v>37</v>
      </c>
      <c r="I28" s="51">
        <f t="shared" si="2"/>
        <v>6</v>
      </c>
      <c r="J28" s="52">
        <f t="shared" si="3"/>
        <v>7</v>
      </c>
      <c r="K28" s="53">
        <f t="shared" si="4"/>
        <v>1257</v>
      </c>
      <c r="L28" s="56">
        <v>41</v>
      </c>
      <c r="M28" s="9">
        <v>2</v>
      </c>
      <c r="N28" s="8">
        <v>46</v>
      </c>
      <c r="O28" s="9">
        <v>0</v>
      </c>
      <c r="P28" s="8">
        <v>36</v>
      </c>
      <c r="Q28" s="9">
        <v>0</v>
      </c>
      <c r="R28" s="8">
        <v>44</v>
      </c>
      <c r="S28" s="9">
        <v>1</v>
      </c>
      <c r="T28" s="8">
        <v>42</v>
      </c>
      <c r="U28" s="9">
        <v>0</v>
      </c>
      <c r="V28" s="8">
        <v>38</v>
      </c>
      <c r="W28" s="9">
        <v>1</v>
      </c>
      <c r="X28" s="8">
        <v>20</v>
      </c>
      <c r="Y28" s="9">
        <v>2</v>
      </c>
      <c r="Z28" s="8">
        <v>2</v>
      </c>
      <c r="AA28" s="50">
        <v>22</v>
      </c>
      <c r="AB28" s="30">
        <f t="shared" si="5"/>
        <v>1175</v>
      </c>
      <c r="AC28" s="30">
        <f t="shared" si="6"/>
        <v>1368</v>
      </c>
      <c r="AD28" s="31">
        <f t="shared" si="7"/>
        <v>1192.5</v>
      </c>
      <c r="AE28" s="31">
        <f t="shared" si="8"/>
        <v>1311.5</v>
      </c>
      <c r="AF28" s="31">
        <f t="shared" si="9"/>
        <v>1339</v>
      </c>
      <c r="AG28" s="31">
        <f t="shared" si="10"/>
        <v>1223</v>
      </c>
      <c r="AH28" s="31">
        <f t="shared" si="11"/>
        <v>1190</v>
      </c>
      <c r="AJ28"/>
      <c r="AK28"/>
      <c r="AL28"/>
      <c r="AM28"/>
      <c r="AN28"/>
      <c r="AO28"/>
      <c r="AP28"/>
      <c r="AQ28"/>
      <c r="AR28"/>
      <c r="AS28"/>
      <c r="AT28"/>
    </row>
    <row r="29" spans="1:46" ht="15" customHeight="1">
      <c r="A29" s="14">
        <v>23</v>
      </c>
      <c r="B29" s="18" t="s">
        <v>39</v>
      </c>
      <c r="C29" s="35" t="s">
        <v>66</v>
      </c>
      <c r="D29" s="59">
        <v>1250</v>
      </c>
      <c r="E29" s="59">
        <v>1246</v>
      </c>
      <c r="F29" s="26">
        <f t="shared" si="0"/>
        <v>1248</v>
      </c>
      <c r="G29" s="26">
        <f t="shared" si="1"/>
        <v>-179.6428571428571</v>
      </c>
      <c r="H29" s="67">
        <v>2</v>
      </c>
      <c r="I29" s="51">
        <f t="shared" si="2"/>
        <v>11</v>
      </c>
      <c r="J29" s="52">
        <f t="shared" si="3"/>
        <v>7</v>
      </c>
      <c r="K29" s="53">
        <f t="shared" si="4"/>
        <v>1427.642857142857</v>
      </c>
      <c r="L29" s="56">
        <v>58</v>
      </c>
      <c r="M29" s="9">
        <v>2</v>
      </c>
      <c r="N29" s="8">
        <v>47</v>
      </c>
      <c r="O29" s="9">
        <v>2</v>
      </c>
      <c r="P29" s="8">
        <v>49</v>
      </c>
      <c r="Q29" s="9">
        <v>2</v>
      </c>
      <c r="R29" s="8">
        <v>41</v>
      </c>
      <c r="S29" s="9">
        <v>1</v>
      </c>
      <c r="T29" s="8">
        <v>32</v>
      </c>
      <c r="U29" s="9">
        <v>1</v>
      </c>
      <c r="V29" s="8">
        <v>4</v>
      </c>
      <c r="W29" s="9">
        <v>2</v>
      </c>
      <c r="X29" s="8">
        <v>6</v>
      </c>
      <c r="Y29" s="9">
        <v>1</v>
      </c>
      <c r="Z29" s="8">
        <v>16</v>
      </c>
      <c r="AA29" s="50">
        <v>23</v>
      </c>
      <c r="AB29" s="30">
        <f t="shared" si="5"/>
        <v>1622</v>
      </c>
      <c r="AC29" s="30">
        <f t="shared" si="6"/>
        <v>1279</v>
      </c>
      <c r="AD29" s="31">
        <f t="shared" si="7"/>
        <v>1414</v>
      </c>
      <c r="AE29" s="31">
        <f t="shared" si="8"/>
        <v>1352.5</v>
      </c>
      <c r="AF29" s="31">
        <f t="shared" si="9"/>
        <v>1385.5</v>
      </c>
      <c r="AG29" s="31">
        <f t="shared" si="10"/>
        <v>1443.5</v>
      </c>
      <c r="AH29" s="31">
        <f t="shared" si="11"/>
        <v>1497</v>
      </c>
      <c r="AJ29"/>
      <c r="AK29"/>
      <c r="AL29"/>
      <c r="AM29"/>
      <c r="AN29"/>
      <c r="AO29"/>
      <c r="AP29"/>
      <c r="AQ29"/>
      <c r="AR29"/>
      <c r="AS29"/>
      <c r="AT29"/>
    </row>
    <row r="30" spans="1:46" ht="14.25" customHeight="1">
      <c r="A30" s="14">
        <v>24</v>
      </c>
      <c r="B30" s="18" t="s">
        <v>40</v>
      </c>
      <c r="C30" s="35" t="s">
        <v>67</v>
      </c>
      <c r="D30" s="59">
        <v>1342</v>
      </c>
      <c r="E30" s="59">
        <v>1353</v>
      </c>
      <c r="F30" s="26">
        <f t="shared" si="0"/>
        <v>1347.5</v>
      </c>
      <c r="G30" s="26">
        <f>F30-K30</f>
        <v>-9.28571428571422</v>
      </c>
      <c r="H30" s="67">
        <v>20</v>
      </c>
      <c r="I30" s="51">
        <f>M30+O30+Q30+S30+U30+W30+Y30</f>
        <v>8</v>
      </c>
      <c r="J30" s="52">
        <f>SUM(1+N30&lt;99,1+P30&lt;99,1+R30&lt;99,1+T30&lt;99,1+V30&lt;99,1+X30&lt;99,1+Z30&lt;99)</f>
        <v>7</v>
      </c>
      <c r="K30" s="53">
        <f>SUM(AB30:AH30)/J30</f>
        <v>1356.7857142857142</v>
      </c>
      <c r="L30" s="56">
        <v>46</v>
      </c>
      <c r="M30" s="9">
        <v>1</v>
      </c>
      <c r="N30" s="8">
        <v>48</v>
      </c>
      <c r="O30" s="9">
        <v>1</v>
      </c>
      <c r="P30" s="8">
        <v>40</v>
      </c>
      <c r="Q30" s="9">
        <v>1</v>
      </c>
      <c r="R30" s="8">
        <v>2</v>
      </c>
      <c r="S30" s="9">
        <v>2</v>
      </c>
      <c r="T30" s="8">
        <v>35</v>
      </c>
      <c r="U30" s="9">
        <v>1</v>
      </c>
      <c r="V30" s="8">
        <v>45</v>
      </c>
      <c r="W30" s="9">
        <v>0</v>
      </c>
      <c r="X30" s="8">
        <v>34</v>
      </c>
      <c r="Y30" s="9">
        <v>2</v>
      </c>
      <c r="Z30" s="8">
        <v>1</v>
      </c>
      <c r="AA30" s="1">
        <v>24</v>
      </c>
      <c r="AB30" s="30">
        <f t="shared" si="5"/>
        <v>1442.5</v>
      </c>
      <c r="AC30" s="30">
        <f t="shared" si="6"/>
        <v>1180.5</v>
      </c>
      <c r="AD30" s="31">
        <f t="shared" si="7"/>
        <v>1190</v>
      </c>
      <c r="AE30" s="31">
        <f t="shared" si="8"/>
        <v>1536</v>
      </c>
      <c r="AF30" s="31">
        <f t="shared" si="9"/>
        <v>1378.5</v>
      </c>
      <c r="AG30" s="31">
        <f t="shared" si="10"/>
        <v>1559.5</v>
      </c>
      <c r="AH30" s="31">
        <f t="shared" si="11"/>
        <v>1210.5</v>
      </c>
      <c r="AJ30"/>
      <c r="AK30"/>
      <c r="AL30"/>
      <c r="AM30"/>
      <c r="AN30"/>
      <c r="AO30"/>
      <c r="AP30"/>
      <c r="AQ30"/>
      <c r="AR30"/>
      <c r="AS30"/>
      <c r="AT30"/>
    </row>
    <row r="31" spans="1:35" ht="14.25" customHeight="1">
      <c r="A31" s="14">
        <v>25</v>
      </c>
      <c r="B31" s="18" t="s">
        <v>42</v>
      </c>
      <c r="C31" s="35" t="s">
        <v>66</v>
      </c>
      <c r="D31" s="59">
        <v>1080</v>
      </c>
      <c r="E31" s="59">
        <v>1000</v>
      </c>
      <c r="F31" s="26">
        <f t="shared" si="0"/>
        <v>1040</v>
      </c>
      <c r="G31" s="26">
        <f aca="true" t="shared" si="12" ref="G31:G55">F31-K31</f>
        <v>-344.07142857142867</v>
      </c>
      <c r="H31" s="67">
        <v>22</v>
      </c>
      <c r="I31" s="51">
        <f aca="true" t="shared" si="13" ref="I31:I55">M31+O31+Q31+S31+U31+W31+Y31</f>
        <v>7</v>
      </c>
      <c r="J31" s="52">
        <f aca="true" t="shared" si="14" ref="J31:J55">SUM(1+N31&lt;99,1+P31&lt;99,1+R31&lt;99,1+T31&lt;99,1+V31&lt;99,1+X31&lt;99,1+Z31&lt;99)</f>
        <v>7</v>
      </c>
      <c r="K31" s="53">
        <f aca="true" t="shared" si="15" ref="K31:K55">SUM(AB31:AH31)/J31</f>
        <v>1384.0714285714287</v>
      </c>
      <c r="L31" s="56">
        <v>58</v>
      </c>
      <c r="M31" s="9">
        <v>2</v>
      </c>
      <c r="N31" s="8">
        <v>1</v>
      </c>
      <c r="O31" s="9">
        <v>1</v>
      </c>
      <c r="P31" s="8">
        <v>38</v>
      </c>
      <c r="Q31" s="9">
        <v>2</v>
      </c>
      <c r="R31" s="8">
        <v>43</v>
      </c>
      <c r="S31" s="9">
        <v>0</v>
      </c>
      <c r="T31" s="8">
        <v>4</v>
      </c>
      <c r="U31" s="9">
        <v>0</v>
      </c>
      <c r="V31" s="8">
        <v>47</v>
      </c>
      <c r="W31" s="9">
        <v>2</v>
      </c>
      <c r="X31" s="8">
        <v>11</v>
      </c>
      <c r="Y31" s="9">
        <v>0</v>
      </c>
      <c r="Z31" s="8">
        <v>17</v>
      </c>
      <c r="AA31" s="71">
        <v>25</v>
      </c>
      <c r="AB31" s="30">
        <f t="shared" si="5"/>
        <v>1210.5</v>
      </c>
      <c r="AC31" s="30">
        <f t="shared" si="6"/>
        <v>1339</v>
      </c>
      <c r="AD31" s="31">
        <f t="shared" si="7"/>
        <v>1378</v>
      </c>
      <c r="AE31" s="31">
        <f t="shared" si="8"/>
        <v>1385.5</v>
      </c>
      <c r="AF31" s="31">
        <f t="shared" si="9"/>
        <v>1622</v>
      </c>
      <c r="AG31" s="31">
        <f t="shared" si="10"/>
        <v>1299</v>
      </c>
      <c r="AH31" s="31">
        <f t="shared" si="11"/>
        <v>1454.5</v>
      </c>
      <c r="AI31" s="1"/>
    </row>
    <row r="32" spans="1:35" ht="14.25" customHeight="1">
      <c r="A32" s="14">
        <v>26</v>
      </c>
      <c r="B32" s="18" t="s">
        <v>43</v>
      </c>
      <c r="C32" s="35" t="s">
        <v>66</v>
      </c>
      <c r="D32" s="41">
        <v>1000</v>
      </c>
      <c r="E32" s="40">
        <v>1000</v>
      </c>
      <c r="F32" s="26">
        <f t="shared" si="0"/>
        <v>1000</v>
      </c>
      <c r="G32" s="25">
        <f t="shared" si="12"/>
        <v>-240.75</v>
      </c>
      <c r="H32" s="66"/>
      <c r="I32" s="16">
        <f t="shared" si="13"/>
        <v>0</v>
      </c>
      <c r="J32" s="17">
        <f t="shared" si="14"/>
        <v>2</v>
      </c>
      <c r="K32" s="29">
        <f t="shared" si="15"/>
        <v>1240.75</v>
      </c>
      <c r="L32" s="20">
        <v>11</v>
      </c>
      <c r="M32" s="68">
        <v>0</v>
      </c>
      <c r="N32" s="69">
        <v>2</v>
      </c>
      <c r="O32" s="68">
        <v>0</v>
      </c>
      <c r="P32" s="69">
        <v>10</v>
      </c>
      <c r="Q32" s="68"/>
      <c r="R32" s="75">
        <v>99</v>
      </c>
      <c r="S32" s="68"/>
      <c r="T32" s="75">
        <v>99</v>
      </c>
      <c r="U32" s="68"/>
      <c r="V32" s="75">
        <v>99</v>
      </c>
      <c r="W32" s="68"/>
      <c r="X32" s="75">
        <v>99</v>
      </c>
      <c r="Y32" s="68"/>
      <c r="Z32" s="75">
        <v>99</v>
      </c>
      <c r="AA32" s="71">
        <v>26</v>
      </c>
      <c r="AB32" s="30">
        <f t="shared" si="5"/>
        <v>1190</v>
      </c>
      <c r="AC32" s="30">
        <f t="shared" si="6"/>
        <v>1291.5</v>
      </c>
      <c r="AD32" s="31">
        <f t="shared" si="7"/>
        <v>0</v>
      </c>
      <c r="AE32" s="31">
        <f t="shared" si="8"/>
        <v>0</v>
      </c>
      <c r="AF32" s="31">
        <f t="shared" si="9"/>
        <v>0</v>
      </c>
      <c r="AG32" s="31">
        <f t="shared" si="10"/>
        <v>0</v>
      </c>
      <c r="AH32" s="31">
        <f t="shared" si="11"/>
        <v>0</v>
      </c>
      <c r="AI32" s="1"/>
    </row>
    <row r="33" spans="1:35" ht="14.25" customHeight="1">
      <c r="A33" s="14">
        <v>27</v>
      </c>
      <c r="B33" s="18" t="s">
        <v>44</v>
      </c>
      <c r="C33" s="35" t="s">
        <v>66</v>
      </c>
      <c r="D33" s="41">
        <v>1188</v>
      </c>
      <c r="E33" s="40">
        <v>1349</v>
      </c>
      <c r="F33" s="26">
        <f t="shared" si="0"/>
        <v>1268.5</v>
      </c>
      <c r="G33" s="25">
        <f t="shared" si="12"/>
        <v>-33.07142857142867</v>
      </c>
      <c r="H33" s="61">
        <v>27</v>
      </c>
      <c r="I33" s="16">
        <f t="shared" si="13"/>
        <v>7</v>
      </c>
      <c r="J33" s="17">
        <f t="shared" si="14"/>
        <v>7</v>
      </c>
      <c r="K33" s="29">
        <f t="shared" si="15"/>
        <v>1301.5714285714287</v>
      </c>
      <c r="L33" s="20">
        <v>42</v>
      </c>
      <c r="M33" s="7">
        <v>1</v>
      </c>
      <c r="N33" s="8">
        <v>3</v>
      </c>
      <c r="O33" s="7">
        <v>1</v>
      </c>
      <c r="P33" s="8">
        <v>5</v>
      </c>
      <c r="Q33" s="7">
        <v>0</v>
      </c>
      <c r="R33" s="8">
        <v>13</v>
      </c>
      <c r="S33" s="7">
        <v>2</v>
      </c>
      <c r="T33" s="8">
        <v>14</v>
      </c>
      <c r="U33" s="7">
        <v>0</v>
      </c>
      <c r="V33" s="8">
        <v>49</v>
      </c>
      <c r="W33" s="7">
        <v>1</v>
      </c>
      <c r="X33" s="8">
        <v>9</v>
      </c>
      <c r="Y33" s="7">
        <v>2</v>
      </c>
      <c r="Z33" s="8">
        <v>46</v>
      </c>
      <c r="AA33" s="71">
        <v>27</v>
      </c>
      <c r="AB33" s="30">
        <f t="shared" si="5"/>
        <v>1319</v>
      </c>
      <c r="AC33" s="30">
        <f t="shared" si="6"/>
        <v>1485.5</v>
      </c>
      <c r="AD33" s="31">
        <f t="shared" si="7"/>
        <v>1375</v>
      </c>
      <c r="AE33" s="31">
        <f t="shared" si="8"/>
        <v>1159.5</v>
      </c>
      <c r="AF33" s="31">
        <f t="shared" si="9"/>
        <v>1279</v>
      </c>
      <c r="AG33" s="31">
        <f t="shared" si="10"/>
        <v>1318</v>
      </c>
      <c r="AH33" s="31">
        <f t="shared" si="11"/>
        <v>1175</v>
      </c>
      <c r="AI33" s="1"/>
    </row>
    <row r="34" spans="1:35" ht="14.25" customHeight="1">
      <c r="A34" s="14">
        <v>28</v>
      </c>
      <c r="B34" s="15" t="s">
        <v>45</v>
      </c>
      <c r="C34" s="36" t="s">
        <v>66</v>
      </c>
      <c r="D34" s="41">
        <v>1491</v>
      </c>
      <c r="E34" s="40">
        <v>1355</v>
      </c>
      <c r="F34" s="26">
        <f t="shared" si="0"/>
        <v>1423</v>
      </c>
      <c r="G34" s="25">
        <f t="shared" si="12"/>
        <v>110.92857142857133</v>
      </c>
      <c r="H34" s="61">
        <v>7</v>
      </c>
      <c r="I34" s="16">
        <f t="shared" si="13"/>
        <v>10</v>
      </c>
      <c r="J34" s="17">
        <f t="shared" si="14"/>
        <v>7</v>
      </c>
      <c r="K34" s="29">
        <f t="shared" si="15"/>
        <v>1312.0714285714287</v>
      </c>
      <c r="L34" s="20">
        <v>53</v>
      </c>
      <c r="M34" s="9">
        <v>0</v>
      </c>
      <c r="N34" s="8">
        <v>4</v>
      </c>
      <c r="O34" s="9">
        <v>1</v>
      </c>
      <c r="P34" s="8">
        <v>12</v>
      </c>
      <c r="Q34" s="9">
        <v>2</v>
      </c>
      <c r="R34" s="8">
        <v>1</v>
      </c>
      <c r="S34" s="9">
        <v>2</v>
      </c>
      <c r="T34" s="8">
        <v>9</v>
      </c>
      <c r="U34" s="9">
        <v>2</v>
      </c>
      <c r="V34" s="8">
        <v>44</v>
      </c>
      <c r="W34" s="9">
        <v>2</v>
      </c>
      <c r="X34" s="8">
        <v>32</v>
      </c>
      <c r="Y34" s="9">
        <v>1</v>
      </c>
      <c r="Z34" s="8">
        <v>5</v>
      </c>
      <c r="AA34" s="71">
        <v>28</v>
      </c>
      <c r="AB34" s="30">
        <f t="shared" si="5"/>
        <v>1385.5</v>
      </c>
      <c r="AC34" s="30">
        <f t="shared" si="6"/>
        <v>1240</v>
      </c>
      <c r="AD34" s="31">
        <f t="shared" si="7"/>
        <v>1210.5</v>
      </c>
      <c r="AE34" s="31">
        <f t="shared" si="8"/>
        <v>1318</v>
      </c>
      <c r="AF34" s="31">
        <f t="shared" si="9"/>
        <v>1192.5</v>
      </c>
      <c r="AG34" s="31">
        <f t="shared" si="10"/>
        <v>1352.5</v>
      </c>
      <c r="AH34" s="31">
        <f t="shared" si="11"/>
        <v>1485.5</v>
      </c>
      <c r="AI34" s="1"/>
    </row>
    <row r="35" spans="1:35" ht="14.25" customHeight="1">
      <c r="A35" s="14">
        <v>29</v>
      </c>
      <c r="B35" s="15" t="s">
        <v>46</v>
      </c>
      <c r="C35" s="36" t="s">
        <v>66</v>
      </c>
      <c r="D35" s="41">
        <v>1285</v>
      </c>
      <c r="E35" s="40">
        <v>1491</v>
      </c>
      <c r="F35" s="26">
        <f t="shared" si="0"/>
        <v>1388</v>
      </c>
      <c r="G35" s="25">
        <f t="shared" si="12"/>
        <v>22.21428571428578</v>
      </c>
      <c r="H35" s="62">
        <v>31</v>
      </c>
      <c r="I35" s="16">
        <f t="shared" si="13"/>
        <v>6</v>
      </c>
      <c r="J35" s="17">
        <f t="shared" si="14"/>
        <v>7</v>
      </c>
      <c r="K35" s="29">
        <f t="shared" si="15"/>
        <v>1365.7857142857142</v>
      </c>
      <c r="L35" s="20">
        <v>52</v>
      </c>
      <c r="M35" s="9">
        <v>1</v>
      </c>
      <c r="N35" s="8">
        <v>5</v>
      </c>
      <c r="O35" s="9">
        <v>2</v>
      </c>
      <c r="P35" s="8">
        <v>3</v>
      </c>
      <c r="Q35" s="9">
        <v>1</v>
      </c>
      <c r="R35" s="8">
        <v>48</v>
      </c>
      <c r="S35" s="9">
        <v>1</v>
      </c>
      <c r="T35" s="8">
        <v>44</v>
      </c>
      <c r="U35" s="9">
        <v>1</v>
      </c>
      <c r="V35" s="8">
        <v>13</v>
      </c>
      <c r="W35" s="9">
        <v>0</v>
      </c>
      <c r="X35" s="8">
        <v>36</v>
      </c>
      <c r="Y35" s="9">
        <v>0</v>
      </c>
      <c r="Z35" s="8">
        <v>43</v>
      </c>
      <c r="AA35" s="71">
        <v>29</v>
      </c>
      <c r="AB35" s="30">
        <f t="shared" si="5"/>
        <v>1485.5</v>
      </c>
      <c r="AC35" s="30">
        <f t="shared" si="6"/>
        <v>1319</v>
      </c>
      <c r="AD35" s="31">
        <f t="shared" si="7"/>
        <v>1442.5</v>
      </c>
      <c r="AE35" s="31">
        <f t="shared" si="8"/>
        <v>1192.5</v>
      </c>
      <c r="AF35" s="31">
        <f t="shared" si="9"/>
        <v>1375</v>
      </c>
      <c r="AG35" s="31">
        <f t="shared" si="10"/>
        <v>1368</v>
      </c>
      <c r="AH35" s="31">
        <f t="shared" si="11"/>
        <v>1378</v>
      </c>
      <c r="AI35" s="1"/>
    </row>
    <row r="36" spans="1:35" ht="14.25" customHeight="1">
      <c r="A36" s="14">
        <v>30</v>
      </c>
      <c r="B36" s="15" t="s">
        <v>47</v>
      </c>
      <c r="C36" s="36" t="s">
        <v>66</v>
      </c>
      <c r="D36" s="41">
        <v>1409</v>
      </c>
      <c r="E36" s="40">
        <v>1540</v>
      </c>
      <c r="F36" s="26">
        <f t="shared" si="0"/>
        <v>1474.5</v>
      </c>
      <c r="G36" s="25">
        <f t="shared" si="12"/>
        <v>104.5</v>
      </c>
      <c r="H36" s="61">
        <v>6</v>
      </c>
      <c r="I36" s="16">
        <f t="shared" si="13"/>
        <v>10</v>
      </c>
      <c r="J36" s="17">
        <f t="shared" si="14"/>
        <v>7</v>
      </c>
      <c r="K36" s="29">
        <f t="shared" si="15"/>
        <v>1370</v>
      </c>
      <c r="L36" s="20">
        <v>55</v>
      </c>
      <c r="M36" s="9">
        <v>1</v>
      </c>
      <c r="N36" s="8">
        <v>6</v>
      </c>
      <c r="O36" s="9">
        <v>1</v>
      </c>
      <c r="P36" s="8">
        <v>16</v>
      </c>
      <c r="Q36" s="9">
        <v>2</v>
      </c>
      <c r="R36" s="8">
        <v>10</v>
      </c>
      <c r="S36" s="9">
        <v>2</v>
      </c>
      <c r="T36" s="8">
        <v>49</v>
      </c>
      <c r="U36" s="9">
        <v>1</v>
      </c>
      <c r="V36" s="8">
        <v>31</v>
      </c>
      <c r="W36" s="9">
        <v>2</v>
      </c>
      <c r="X36" s="8">
        <v>12</v>
      </c>
      <c r="Y36" s="9">
        <v>1</v>
      </c>
      <c r="Z36" s="8">
        <v>4</v>
      </c>
      <c r="AA36" s="71">
        <v>30</v>
      </c>
      <c r="AB36" s="30">
        <f t="shared" si="5"/>
        <v>1443.5</v>
      </c>
      <c r="AC36" s="30">
        <f t="shared" si="6"/>
        <v>1497</v>
      </c>
      <c r="AD36" s="31">
        <f t="shared" si="7"/>
        <v>1291.5</v>
      </c>
      <c r="AE36" s="31">
        <f t="shared" si="8"/>
        <v>1279</v>
      </c>
      <c r="AF36" s="31">
        <f t="shared" si="9"/>
        <v>1453.5</v>
      </c>
      <c r="AG36" s="31">
        <f t="shared" si="10"/>
        <v>1240</v>
      </c>
      <c r="AH36" s="31">
        <f t="shared" si="11"/>
        <v>1385.5</v>
      </c>
      <c r="AI36" s="1"/>
    </row>
    <row r="37" spans="1:35" ht="14.25" customHeight="1">
      <c r="A37" s="14">
        <v>31</v>
      </c>
      <c r="B37" s="15" t="s">
        <v>48</v>
      </c>
      <c r="C37" s="36" t="s">
        <v>66</v>
      </c>
      <c r="D37" s="41">
        <v>1345</v>
      </c>
      <c r="E37" s="40">
        <v>1562</v>
      </c>
      <c r="F37" s="26">
        <f t="shared" si="0"/>
        <v>1453.5</v>
      </c>
      <c r="G37" s="25">
        <f t="shared" si="12"/>
        <v>28.42857142857133</v>
      </c>
      <c r="H37" s="61">
        <v>4</v>
      </c>
      <c r="I37" s="16">
        <f t="shared" si="13"/>
        <v>10</v>
      </c>
      <c r="J37" s="17">
        <f t="shared" si="14"/>
        <v>7</v>
      </c>
      <c r="K37" s="29">
        <f t="shared" si="15"/>
        <v>1425.0714285714287</v>
      </c>
      <c r="L37" s="20">
        <v>58</v>
      </c>
      <c r="M37" s="9">
        <v>2</v>
      </c>
      <c r="N37" s="8">
        <v>7</v>
      </c>
      <c r="O37" s="9">
        <v>2</v>
      </c>
      <c r="P37" s="8">
        <v>42</v>
      </c>
      <c r="Q37" s="9">
        <v>1</v>
      </c>
      <c r="R37" s="8">
        <v>36</v>
      </c>
      <c r="S37" s="9">
        <v>1</v>
      </c>
      <c r="T37" s="8">
        <v>5</v>
      </c>
      <c r="U37" s="9">
        <v>1</v>
      </c>
      <c r="V37" s="8">
        <v>30</v>
      </c>
      <c r="W37" s="9">
        <v>1</v>
      </c>
      <c r="X37" s="8">
        <v>47</v>
      </c>
      <c r="Y37" s="9">
        <v>2</v>
      </c>
      <c r="Z37" s="8">
        <v>40</v>
      </c>
      <c r="AA37" s="71">
        <v>31</v>
      </c>
      <c r="AB37" s="30">
        <f t="shared" si="5"/>
        <v>1533.5</v>
      </c>
      <c r="AC37" s="30">
        <f t="shared" si="6"/>
        <v>1311.5</v>
      </c>
      <c r="AD37" s="31">
        <f t="shared" si="7"/>
        <v>1368</v>
      </c>
      <c r="AE37" s="31">
        <f t="shared" si="8"/>
        <v>1485.5</v>
      </c>
      <c r="AF37" s="31">
        <f t="shared" si="9"/>
        <v>1474.5</v>
      </c>
      <c r="AG37" s="31">
        <f t="shared" si="10"/>
        <v>1622</v>
      </c>
      <c r="AH37" s="31">
        <f t="shared" si="11"/>
        <v>1180.5</v>
      </c>
      <c r="AI37" s="1"/>
    </row>
    <row r="38" spans="1:35" ht="13.5" customHeight="1">
      <c r="A38" s="14">
        <v>32</v>
      </c>
      <c r="B38" s="18" t="s">
        <v>50</v>
      </c>
      <c r="C38" s="37" t="s">
        <v>66</v>
      </c>
      <c r="D38" s="41">
        <v>1310</v>
      </c>
      <c r="E38" s="40">
        <v>1395</v>
      </c>
      <c r="F38" s="26">
        <f t="shared" si="0"/>
        <v>1352.5</v>
      </c>
      <c r="G38" s="25">
        <f t="shared" si="12"/>
        <v>15.64285714285711</v>
      </c>
      <c r="H38" s="61">
        <v>17</v>
      </c>
      <c r="I38" s="16">
        <f t="shared" si="13"/>
        <v>8</v>
      </c>
      <c r="J38" s="17">
        <f t="shared" si="14"/>
        <v>7</v>
      </c>
      <c r="K38" s="29">
        <f t="shared" si="15"/>
        <v>1336.857142857143</v>
      </c>
      <c r="L38" s="20">
        <v>54</v>
      </c>
      <c r="M38" s="9">
        <v>2</v>
      </c>
      <c r="N38" s="8">
        <v>8</v>
      </c>
      <c r="O38" s="9">
        <v>2</v>
      </c>
      <c r="P38" s="8">
        <v>2</v>
      </c>
      <c r="Q38" s="9">
        <v>2</v>
      </c>
      <c r="R38" s="8">
        <v>11</v>
      </c>
      <c r="S38" s="9">
        <v>1</v>
      </c>
      <c r="T38" s="8">
        <v>23</v>
      </c>
      <c r="U38" s="9">
        <v>0</v>
      </c>
      <c r="V38" s="8">
        <v>6</v>
      </c>
      <c r="W38" s="9">
        <v>0</v>
      </c>
      <c r="X38" s="8">
        <v>28</v>
      </c>
      <c r="Y38" s="9">
        <v>1</v>
      </c>
      <c r="Z38" s="8">
        <v>12</v>
      </c>
      <c r="AA38" s="71">
        <v>32</v>
      </c>
      <c r="AB38" s="30">
        <f t="shared" si="5"/>
        <v>1514.5</v>
      </c>
      <c r="AC38" s="30">
        <f t="shared" si="6"/>
        <v>1190</v>
      </c>
      <c r="AD38" s="31">
        <f t="shared" si="7"/>
        <v>1299</v>
      </c>
      <c r="AE38" s="31">
        <f t="shared" si="8"/>
        <v>1248</v>
      </c>
      <c r="AF38" s="31">
        <f t="shared" si="9"/>
        <v>1443.5</v>
      </c>
      <c r="AG38" s="31">
        <f t="shared" si="10"/>
        <v>1423</v>
      </c>
      <c r="AH38" s="31">
        <f t="shared" si="11"/>
        <v>1240</v>
      </c>
      <c r="AI38" s="1"/>
    </row>
    <row r="39" spans="1:35" ht="14.25" customHeight="1">
      <c r="A39" s="14">
        <v>33</v>
      </c>
      <c r="B39" s="18" t="s">
        <v>49</v>
      </c>
      <c r="C39" s="37" t="s">
        <v>70</v>
      </c>
      <c r="D39" s="41">
        <v>1631</v>
      </c>
      <c r="E39" s="40">
        <v>1512</v>
      </c>
      <c r="F39" s="26">
        <f aca="true" t="shared" si="16" ref="F39:F56">(D39+E39)/2</f>
        <v>1571.5</v>
      </c>
      <c r="G39" s="25">
        <f t="shared" si="12"/>
        <v>197.57142857142867</v>
      </c>
      <c r="H39" s="62">
        <v>8</v>
      </c>
      <c r="I39" s="16">
        <f t="shared" si="13"/>
        <v>10</v>
      </c>
      <c r="J39" s="17">
        <f t="shared" si="14"/>
        <v>7</v>
      </c>
      <c r="K39" s="29">
        <f t="shared" si="15"/>
        <v>1373.9285714285713</v>
      </c>
      <c r="L39" s="56">
        <v>51</v>
      </c>
      <c r="M39" s="9">
        <v>2</v>
      </c>
      <c r="N39" s="8">
        <v>9</v>
      </c>
      <c r="O39" s="9">
        <v>0</v>
      </c>
      <c r="P39" s="8">
        <v>11</v>
      </c>
      <c r="Q39" s="9">
        <v>0</v>
      </c>
      <c r="R39" s="8">
        <v>5</v>
      </c>
      <c r="S39" s="9">
        <v>2</v>
      </c>
      <c r="T39" s="8">
        <v>21</v>
      </c>
      <c r="U39" s="9">
        <v>2</v>
      </c>
      <c r="V39" s="8">
        <v>7</v>
      </c>
      <c r="W39" s="9">
        <v>2</v>
      </c>
      <c r="X39" s="8">
        <v>13</v>
      </c>
      <c r="Y39" s="9">
        <v>2</v>
      </c>
      <c r="Z39" s="8">
        <v>36</v>
      </c>
      <c r="AA39" s="71">
        <v>33</v>
      </c>
      <c r="AB39" s="30">
        <f aca="true" t="shared" si="17" ref="AB39:AB56">(LOOKUP(N39,$A$7:$A$57,$F$7:$F$57))</f>
        <v>1318</v>
      </c>
      <c r="AC39" s="30">
        <f aca="true" t="shared" si="18" ref="AC39:AC56">(LOOKUP(P39,$A$7:$A$57,$F$7:$F$57))</f>
        <v>1299</v>
      </c>
      <c r="AD39" s="31">
        <f aca="true" t="shared" si="19" ref="AD39:AD56">(LOOKUP(R39,$A$7:$A$57,$F$7:$F$57))</f>
        <v>1485.5</v>
      </c>
      <c r="AE39" s="31">
        <f aca="true" t="shared" si="20" ref="AE39:AE56">(LOOKUP(T39,$A$7:$A$57,$F$7:$F$57))</f>
        <v>1238.5</v>
      </c>
      <c r="AF39" s="31">
        <f aca="true" t="shared" si="21" ref="AF39:AF56">(LOOKUP(V39,$A$7:$A$57,$F$7:$F$57))</f>
        <v>1533.5</v>
      </c>
      <c r="AG39" s="31">
        <f aca="true" t="shared" si="22" ref="AG39:AG56">(LOOKUP(X39,$A$7:$A$57,$F$7:$F$57))</f>
        <v>1375</v>
      </c>
      <c r="AH39" s="31">
        <f aca="true" t="shared" si="23" ref="AH39:AH56">(LOOKUP(Z39,$A$7:$A$57,$F$7:$F$57))</f>
        <v>1368</v>
      </c>
      <c r="AI39" s="1"/>
    </row>
    <row r="40" spans="1:35" ht="14.25" customHeight="1">
      <c r="A40" s="14">
        <v>34</v>
      </c>
      <c r="B40" s="15" t="s">
        <v>51</v>
      </c>
      <c r="C40" s="36" t="s">
        <v>66</v>
      </c>
      <c r="D40" s="41">
        <v>1614</v>
      </c>
      <c r="E40" s="40">
        <v>1505</v>
      </c>
      <c r="F40" s="26">
        <f t="shared" si="16"/>
        <v>1559.5</v>
      </c>
      <c r="G40" s="25">
        <f t="shared" si="12"/>
        <v>187.21428571428578</v>
      </c>
      <c r="H40" s="61">
        <v>9</v>
      </c>
      <c r="I40" s="16">
        <f t="shared" si="13"/>
        <v>10</v>
      </c>
      <c r="J40" s="17">
        <f t="shared" si="14"/>
        <v>7</v>
      </c>
      <c r="K40" s="29">
        <f t="shared" si="15"/>
        <v>1372.2857142857142</v>
      </c>
      <c r="L40" s="56">
        <v>51</v>
      </c>
      <c r="M40" s="9">
        <v>2</v>
      </c>
      <c r="N40" s="8">
        <v>10</v>
      </c>
      <c r="O40" s="9">
        <v>1</v>
      </c>
      <c r="P40" s="8">
        <v>4</v>
      </c>
      <c r="Q40" s="9">
        <v>0</v>
      </c>
      <c r="R40" s="8">
        <v>6</v>
      </c>
      <c r="S40" s="9">
        <v>2</v>
      </c>
      <c r="T40" s="8">
        <v>2</v>
      </c>
      <c r="U40" s="9">
        <v>1</v>
      </c>
      <c r="V40" s="8">
        <v>5</v>
      </c>
      <c r="W40" s="9">
        <v>2</v>
      </c>
      <c r="X40" s="8">
        <v>24</v>
      </c>
      <c r="Y40" s="9">
        <v>2</v>
      </c>
      <c r="Z40" s="8">
        <v>19</v>
      </c>
      <c r="AA40" s="71">
        <v>34</v>
      </c>
      <c r="AB40" s="30">
        <f t="shared" si="17"/>
        <v>1291.5</v>
      </c>
      <c r="AC40" s="30">
        <f t="shared" si="18"/>
        <v>1385.5</v>
      </c>
      <c r="AD40" s="31">
        <f t="shared" si="19"/>
        <v>1443.5</v>
      </c>
      <c r="AE40" s="31">
        <f t="shared" si="20"/>
        <v>1190</v>
      </c>
      <c r="AF40" s="31">
        <f t="shared" si="21"/>
        <v>1485.5</v>
      </c>
      <c r="AG40" s="31">
        <f t="shared" si="22"/>
        <v>1347.5</v>
      </c>
      <c r="AH40" s="31">
        <f t="shared" si="23"/>
        <v>1462.5</v>
      </c>
      <c r="AI40" s="1"/>
    </row>
    <row r="41" spans="1:35" ht="14.25" customHeight="1">
      <c r="A41" s="14">
        <v>35</v>
      </c>
      <c r="B41" s="72" t="s">
        <v>52</v>
      </c>
      <c r="C41" s="38" t="s">
        <v>71</v>
      </c>
      <c r="D41" s="41">
        <v>1600</v>
      </c>
      <c r="E41" s="40">
        <v>1472</v>
      </c>
      <c r="F41" s="26">
        <f t="shared" si="16"/>
        <v>1536</v>
      </c>
      <c r="G41" s="25">
        <f t="shared" si="12"/>
        <v>230.8571428571429</v>
      </c>
      <c r="H41" s="62">
        <v>40</v>
      </c>
      <c r="I41" s="16">
        <f t="shared" si="13"/>
        <v>5</v>
      </c>
      <c r="J41" s="17">
        <f t="shared" si="14"/>
        <v>7</v>
      </c>
      <c r="K41" s="29">
        <f t="shared" si="15"/>
        <v>1305.142857142857</v>
      </c>
      <c r="L41" s="56">
        <v>44</v>
      </c>
      <c r="M41" s="9">
        <v>0</v>
      </c>
      <c r="N41" s="8">
        <v>11</v>
      </c>
      <c r="O41" s="9">
        <v>1</v>
      </c>
      <c r="P41" s="8">
        <v>9</v>
      </c>
      <c r="Q41" s="9">
        <v>2</v>
      </c>
      <c r="R41" s="8">
        <v>3</v>
      </c>
      <c r="S41" s="9">
        <v>0</v>
      </c>
      <c r="T41" s="8">
        <v>24</v>
      </c>
      <c r="U41" s="9">
        <v>0</v>
      </c>
      <c r="V41" s="8">
        <v>17</v>
      </c>
      <c r="W41" s="9">
        <v>1</v>
      </c>
      <c r="X41" s="8">
        <v>46</v>
      </c>
      <c r="Y41" s="9">
        <v>1</v>
      </c>
      <c r="Z41" s="8">
        <v>20</v>
      </c>
      <c r="AA41" s="71">
        <v>35</v>
      </c>
      <c r="AB41" s="30">
        <f t="shared" si="17"/>
        <v>1299</v>
      </c>
      <c r="AC41" s="30">
        <f t="shared" si="18"/>
        <v>1318</v>
      </c>
      <c r="AD41" s="31">
        <f t="shared" si="19"/>
        <v>1319</v>
      </c>
      <c r="AE41" s="31">
        <f t="shared" si="20"/>
        <v>1347.5</v>
      </c>
      <c r="AF41" s="31">
        <f t="shared" si="21"/>
        <v>1454.5</v>
      </c>
      <c r="AG41" s="31">
        <f t="shared" si="22"/>
        <v>1175</v>
      </c>
      <c r="AH41" s="31">
        <f t="shared" si="23"/>
        <v>1223</v>
      </c>
      <c r="AI41" s="1"/>
    </row>
    <row r="42" spans="1:35" ht="14.25" customHeight="1">
      <c r="A42" s="14">
        <v>36</v>
      </c>
      <c r="B42" s="18" t="s">
        <v>53</v>
      </c>
      <c r="C42" s="37" t="s">
        <v>66</v>
      </c>
      <c r="D42" s="41">
        <v>1419</v>
      </c>
      <c r="E42" s="40">
        <v>1317</v>
      </c>
      <c r="F42" s="26">
        <f t="shared" si="16"/>
        <v>1368</v>
      </c>
      <c r="G42" s="25">
        <f t="shared" si="12"/>
        <v>-51.21428571428578</v>
      </c>
      <c r="H42" s="62">
        <v>14</v>
      </c>
      <c r="I42" s="16">
        <f t="shared" si="13"/>
        <v>8</v>
      </c>
      <c r="J42" s="17">
        <f t="shared" si="14"/>
        <v>7</v>
      </c>
      <c r="K42" s="29">
        <f t="shared" si="15"/>
        <v>1419.2142857142858</v>
      </c>
      <c r="L42" s="56">
        <v>57</v>
      </c>
      <c r="M42" s="9">
        <v>2</v>
      </c>
      <c r="N42" s="8">
        <v>12</v>
      </c>
      <c r="O42" s="9">
        <v>2</v>
      </c>
      <c r="P42" s="8">
        <v>22</v>
      </c>
      <c r="Q42" s="9">
        <v>1</v>
      </c>
      <c r="R42" s="8">
        <v>31</v>
      </c>
      <c r="S42" s="9">
        <v>1</v>
      </c>
      <c r="T42" s="8">
        <v>6</v>
      </c>
      <c r="U42" s="9">
        <v>0</v>
      </c>
      <c r="V42" s="8">
        <v>16</v>
      </c>
      <c r="W42" s="9">
        <v>2</v>
      </c>
      <c r="X42" s="8">
        <v>29</v>
      </c>
      <c r="Y42" s="9">
        <v>0</v>
      </c>
      <c r="Z42" s="8">
        <v>33</v>
      </c>
      <c r="AA42" s="71">
        <v>36</v>
      </c>
      <c r="AB42" s="30">
        <f t="shared" si="17"/>
        <v>1240</v>
      </c>
      <c r="AC42" s="30">
        <f t="shared" si="18"/>
        <v>1341</v>
      </c>
      <c r="AD42" s="31">
        <f t="shared" si="19"/>
        <v>1453.5</v>
      </c>
      <c r="AE42" s="31">
        <f t="shared" si="20"/>
        <v>1443.5</v>
      </c>
      <c r="AF42" s="31">
        <f t="shared" si="21"/>
        <v>1497</v>
      </c>
      <c r="AG42" s="31">
        <f t="shared" si="22"/>
        <v>1388</v>
      </c>
      <c r="AH42" s="31">
        <f t="shared" si="23"/>
        <v>1571.5</v>
      </c>
      <c r="AI42" s="1"/>
    </row>
    <row r="43" spans="1:35" ht="14.25" customHeight="1">
      <c r="A43" s="14">
        <v>37</v>
      </c>
      <c r="B43" s="73" t="s">
        <v>54</v>
      </c>
      <c r="C43" s="37" t="s">
        <v>66</v>
      </c>
      <c r="D43" s="41">
        <v>1524</v>
      </c>
      <c r="E43" s="40">
        <v>1433</v>
      </c>
      <c r="F43" s="26">
        <f t="shared" si="16"/>
        <v>1478.5</v>
      </c>
      <c r="G43" s="25">
        <f t="shared" si="12"/>
        <v>141.57142857142867</v>
      </c>
      <c r="H43" s="62">
        <v>45</v>
      </c>
      <c r="I43" s="16">
        <f t="shared" si="13"/>
        <v>4</v>
      </c>
      <c r="J43" s="17">
        <f t="shared" si="14"/>
        <v>7</v>
      </c>
      <c r="K43" s="29">
        <f t="shared" si="15"/>
        <v>1336.9285714285713</v>
      </c>
      <c r="L43" s="56">
        <v>44</v>
      </c>
      <c r="M43" s="9">
        <v>0</v>
      </c>
      <c r="N43" s="8">
        <v>13</v>
      </c>
      <c r="O43" s="9">
        <v>0</v>
      </c>
      <c r="P43" s="8">
        <v>17</v>
      </c>
      <c r="Q43" s="9">
        <v>0</v>
      </c>
      <c r="R43" s="8">
        <v>7</v>
      </c>
      <c r="S43" s="9">
        <v>1</v>
      </c>
      <c r="T43" s="8">
        <v>20</v>
      </c>
      <c r="U43" s="9">
        <v>2</v>
      </c>
      <c r="V43" s="8">
        <v>15</v>
      </c>
      <c r="W43" s="9">
        <v>1</v>
      </c>
      <c r="X43" s="8">
        <v>42</v>
      </c>
      <c r="Y43" s="9">
        <v>0</v>
      </c>
      <c r="Z43" s="8">
        <v>3</v>
      </c>
      <c r="AA43" s="71">
        <v>37</v>
      </c>
      <c r="AB43" s="30">
        <f t="shared" si="17"/>
        <v>1375</v>
      </c>
      <c r="AC43" s="30">
        <f t="shared" si="18"/>
        <v>1454.5</v>
      </c>
      <c r="AD43" s="31">
        <f t="shared" si="19"/>
        <v>1533.5</v>
      </c>
      <c r="AE43" s="31">
        <f t="shared" si="20"/>
        <v>1223</v>
      </c>
      <c r="AF43" s="31">
        <f t="shared" si="21"/>
        <v>1142</v>
      </c>
      <c r="AG43" s="31">
        <f t="shared" si="22"/>
        <v>1311.5</v>
      </c>
      <c r="AH43" s="31">
        <f t="shared" si="23"/>
        <v>1319</v>
      </c>
      <c r="AI43" s="1"/>
    </row>
    <row r="44" spans="1:35" ht="14.25" customHeight="1">
      <c r="A44" s="14">
        <v>38</v>
      </c>
      <c r="B44" s="73" t="s">
        <v>55</v>
      </c>
      <c r="C44" s="37" t="s">
        <v>66</v>
      </c>
      <c r="D44" s="41">
        <v>1332</v>
      </c>
      <c r="E44" s="40">
        <v>1346</v>
      </c>
      <c r="F44" s="26">
        <f t="shared" si="16"/>
        <v>1339</v>
      </c>
      <c r="G44" s="25">
        <f t="shared" si="12"/>
        <v>39.78571428571422</v>
      </c>
      <c r="H44" s="62">
        <v>18</v>
      </c>
      <c r="I44" s="16">
        <f t="shared" si="13"/>
        <v>8</v>
      </c>
      <c r="J44" s="17">
        <f t="shared" si="14"/>
        <v>7</v>
      </c>
      <c r="K44" s="29">
        <f t="shared" si="15"/>
        <v>1299.2142857142858</v>
      </c>
      <c r="L44" s="56">
        <v>49</v>
      </c>
      <c r="M44" s="9">
        <v>2</v>
      </c>
      <c r="N44" s="8">
        <v>14</v>
      </c>
      <c r="O44" s="9">
        <v>1</v>
      </c>
      <c r="P44" s="8">
        <v>25</v>
      </c>
      <c r="Q44" s="9">
        <v>0</v>
      </c>
      <c r="R44" s="8">
        <v>4</v>
      </c>
      <c r="S44" s="9">
        <v>0</v>
      </c>
      <c r="T44" s="8">
        <v>12</v>
      </c>
      <c r="U44" s="9">
        <v>2</v>
      </c>
      <c r="V44" s="8">
        <v>22</v>
      </c>
      <c r="W44" s="9">
        <v>2</v>
      </c>
      <c r="X44" s="8">
        <v>41</v>
      </c>
      <c r="Y44" s="9">
        <v>1</v>
      </c>
      <c r="Z44" s="8">
        <v>8</v>
      </c>
      <c r="AA44" s="71">
        <v>38</v>
      </c>
      <c r="AB44" s="30">
        <f t="shared" si="17"/>
        <v>1159.5</v>
      </c>
      <c r="AC44" s="30">
        <f t="shared" si="18"/>
        <v>1040</v>
      </c>
      <c r="AD44" s="31">
        <f t="shared" si="19"/>
        <v>1385.5</v>
      </c>
      <c r="AE44" s="31">
        <f t="shared" si="20"/>
        <v>1240</v>
      </c>
      <c r="AF44" s="31">
        <f t="shared" si="21"/>
        <v>1341</v>
      </c>
      <c r="AG44" s="31">
        <f t="shared" si="22"/>
        <v>1414</v>
      </c>
      <c r="AH44" s="31">
        <f t="shared" si="23"/>
        <v>1514.5</v>
      </c>
      <c r="AI44" s="1"/>
    </row>
    <row r="45" spans="1:46" ht="14.25" customHeight="1">
      <c r="A45" s="14">
        <v>39</v>
      </c>
      <c r="B45" s="18" t="s">
        <v>56</v>
      </c>
      <c r="C45" s="35" t="s">
        <v>66</v>
      </c>
      <c r="D45" s="41">
        <v>1000</v>
      </c>
      <c r="E45" s="40">
        <v>1310</v>
      </c>
      <c r="F45" s="26">
        <f t="shared" si="16"/>
        <v>1155</v>
      </c>
      <c r="G45" s="25">
        <f t="shared" si="12"/>
        <v>-152.78571428571422</v>
      </c>
      <c r="H45" s="62">
        <v>39</v>
      </c>
      <c r="I45" s="16">
        <f t="shared" si="13"/>
        <v>5</v>
      </c>
      <c r="J45" s="17">
        <f t="shared" si="14"/>
        <v>7</v>
      </c>
      <c r="K45" s="29">
        <f t="shared" si="15"/>
        <v>1307.7857142857142</v>
      </c>
      <c r="L45" s="56">
        <v>45</v>
      </c>
      <c r="M45" s="9">
        <v>1</v>
      </c>
      <c r="N45" s="8">
        <v>15</v>
      </c>
      <c r="O45" s="9">
        <v>1</v>
      </c>
      <c r="P45" s="8">
        <v>21</v>
      </c>
      <c r="Q45" s="9">
        <v>0</v>
      </c>
      <c r="R45" s="8">
        <v>19</v>
      </c>
      <c r="S45" s="9">
        <v>1</v>
      </c>
      <c r="T45" s="8">
        <v>17</v>
      </c>
      <c r="U45" s="9">
        <v>1</v>
      </c>
      <c r="V45" s="8">
        <v>9</v>
      </c>
      <c r="W45" s="9">
        <v>0</v>
      </c>
      <c r="X45" s="8">
        <v>7</v>
      </c>
      <c r="Y45" s="9">
        <v>1</v>
      </c>
      <c r="Z45" s="8">
        <v>18</v>
      </c>
      <c r="AA45" s="1">
        <v>39</v>
      </c>
      <c r="AB45" s="30">
        <f t="shared" si="17"/>
        <v>1142</v>
      </c>
      <c r="AC45" s="30">
        <f t="shared" si="18"/>
        <v>1238.5</v>
      </c>
      <c r="AD45" s="31">
        <f t="shared" si="19"/>
        <v>1462.5</v>
      </c>
      <c r="AE45" s="31">
        <f t="shared" si="20"/>
        <v>1454.5</v>
      </c>
      <c r="AF45" s="31">
        <f t="shared" si="21"/>
        <v>1318</v>
      </c>
      <c r="AG45" s="31">
        <f t="shared" si="22"/>
        <v>1533.5</v>
      </c>
      <c r="AH45" s="31">
        <f t="shared" si="23"/>
        <v>1005.5</v>
      </c>
      <c r="AJ45"/>
      <c r="AK45"/>
      <c r="AL45"/>
      <c r="AM45"/>
      <c r="AN45"/>
      <c r="AO45"/>
      <c r="AP45"/>
      <c r="AQ45"/>
      <c r="AR45"/>
      <c r="AS45"/>
      <c r="AT45"/>
    </row>
    <row r="46" spans="1:46" ht="14.25" customHeight="1">
      <c r="A46" s="14">
        <v>40</v>
      </c>
      <c r="B46" s="18" t="s">
        <v>57</v>
      </c>
      <c r="C46" s="35" t="s">
        <v>66</v>
      </c>
      <c r="D46" s="41">
        <v>1300</v>
      </c>
      <c r="E46" s="40">
        <v>1061</v>
      </c>
      <c r="F46" s="26">
        <f t="shared" si="16"/>
        <v>1180.5</v>
      </c>
      <c r="G46" s="25">
        <f t="shared" si="12"/>
        <v>-201.71428571428578</v>
      </c>
      <c r="H46" s="62">
        <v>15</v>
      </c>
      <c r="I46" s="16">
        <f t="shared" si="13"/>
        <v>8</v>
      </c>
      <c r="J46" s="17">
        <f t="shared" si="14"/>
        <v>7</v>
      </c>
      <c r="K46" s="29">
        <f t="shared" si="15"/>
        <v>1382.2142857142858</v>
      </c>
      <c r="L46" s="56">
        <v>57</v>
      </c>
      <c r="M46" s="9">
        <v>1</v>
      </c>
      <c r="N46" s="8">
        <v>16</v>
      </c>
      <c r="O46" s="9">
        <v>1</v>
      </c>
      <c r="P46" s="8">
        <v>24</v>
      </c>
      <c r="Q46" s="9">
        <v>2</v>
      </c>
      <c r="R46" s="8">
        <v>14</v>
      </c>
      <c r="S46" s="9">
        <v>2</v>
      </c>
      <c r="T46" s="8">
        <v>7</v>
      </c>
      <c r="U46" s="9">
        <v>2</v>
      </c>
      <c r="V46" s="8">
        <v>11</v>
      </c>
      <c r="W46" s="9">
        <v>0</v>
      </c>
      <c r="X46" s="8">
        <v>4</v>
      </c>
      <c r="Y46" s="9">
        <v>0</v>
      </c>
      <c r="Z46" s="8">
        <v>31</v>
      </c>
      <c r="AA46" s="1">
        <v>40</v>
      </c>
      <c r="AB46" s="30">
        <f t="shared" si="17"/>
        <v>1497</v>
      </c>
      <c r="AC46" s="30">
        <f t="shared" si="18"/>
        <v>1347.5</v>
      </c>
      <c r="AD46" s="31">
        <f t="shared" si="19"/>
        <v>1159.5</v>
      </c>
      <c r="AE46" s="31">
        <f t="shared" si="20"/>
        <v>1533.5</v>
      </c>
      <c r="AF46" s="31">
        <f t="shared" si="21"/>
        <v>1299</v>
      </c>
      <c r="AG46" s="31">
        <f t="shared" si="22"/>
        <v>1385.5</v>
      </c>
      <c r="AH46" s="31">
        <f t="shared" si="23"/>
        <v>1453.5</v>
      </c>
      <c r="AJ46"/>
      <c r="AK46"/>
      <c r="AL46"/>
      <c r="AM46"/>
      <c r="AN46"/>
      <c r="AO46"/>
      <c r="AP46"/>
      <c r="AQ46"/>
      <c r="AR46"/>
      <c r="AS46"/>
      <c r="AT46"/>
    </row>
    <row r="47" spans="1:46" ht="14.25" customHeight="1">
      <c r="A47" s="14">
        <v>41</v>
      </c>
      <c r="B47" s="18" t="s">
        <v>58</v>
      </c>
      <c r="C47" s="35" t="s">
        <v>66</v>
      </c>
      <c r="D47" s="41">
        <v>1383</v>
      </c>
      <c r="E47" s="40">
        <v>1445</v>
      </c>
      <c r="F47" s="26">
        <f t="shared" si="16"/>
        <v>1414</v>
      </c>
      <c r="G47" s="25">
        <f t="shared" si="12"/>
        <v>57.42857142857133</v>
      </c>
      <c r="H47" s="63">
        <v>30</v>
      </c>
      <c r="I47" s="16">
        <f t="shared" si="13"/>
        <v>6</v>
      </c>
      <c r="J47" s="17">
        <f t="shared" si="14"/>
        <v>7</v>
      </c>
      <c r="K47" s="29">
        <f t="shared" si="15"/>
        <v>1356.5714285714287</v>
      </c>
      <c r="L47" s="56">
        <v>55</v>
      </c>
      <c r="M47" s="9">
        <v>2</v>
      </c>
      <c r="N47" s="8">
        <v>17</v>
      </c>
      <c r="O47" s="9">
        <v>2</v>
      </c>
      <c r="P47" s="8">
        <v>13</v>
      </c>
      <c r="Q47" s="9">
        <v>0</v>
      </c>
      <c r="R47" s="8">
        <v>23</v>
      </c>
      <c r="S47" s="9">
        <v>1</v>
      </c>
      <c r="T47" s="8">
        <v>11</v>
      </c>
      <c r="U47" s="9">
        <v>0</v>
      </c>
      <c r="V47" s="8">
        <v>19</v>
      </c>
      <c r="W47" s="9">
        <v>0</v>
      </c>
      <c r="X47" s="8">
        <v>38</v>
      </c>
      <c r="Y47" s="9">
        <v>1</v>
      </c>
      <c r="Z47" s="8">
        <v>9</v>
      </c>
      <c r="AA47" s="1">
        <v>41</v>
      </c>
      <c r="AB47" s="30">
        <f t="shared" si="17"/>
        <v>1454.5</v>
      </c>
      <c r="AC47" s="30">
        <f t="shared" si="18"/>
        <v>1375</v>
      </c>
      <c r="AD47" s="31">
        <f t="shared" si="19"/>
        <v>1248</v>
      </c>
      <c r="AE47" s="31">
        <f t="shared" si="20"/>
        <v>1299</v>
      </c>
      <c r="AF47" s="31">
        <f t="shared" si="21"/>
        <v>1462.5</v>
      </c>
      <c r="AG47" s="31">
        <f t="shared" si="22"/>
        <v>1339</v>
      </c>
      <c r="AH47" s="31">
        <f t="shared" si="23"/>
        <v>1318</v>
      </c>
      <c r="AJ47"/>
      <c r="AK47"/>
      <c r="AL47"/>
      <c r="AM47"/>
      <c r="AN47"/>
      <c r="AO47"/>
      <c r="AP47"/>
      <c r="AQ47"/>
      <c r="AR47"/>
      <c r="AS47"/>
      <c r="AT47"/>
    </row>
    <row r="48" spans="1:46" ht="14.25" customHeight="1">
      <c r="A48" s="14">
        <v>42</v>
      </c>
      <c r="B48" s="18" t="s">
        <v>59</v>
      </c>
      <c r="C48" s="35" t="s">
        <v>66</v>
      </c>
      <c r="D48" s="41">
        <v>1369</v>
      </c>
      <c r="E48" s="40">
        <v>1254</v>
      </c>
      <c r="F48" s="26">
        <f t="shared" si="16"/>
        <v>1311.5</v>
      </c>
      <c r="G48" s="25">
        <f t="shared" si="12"/>
        <v>-38.42857142857133</v>
      </c>
      <c r="H48" s="63">
        <v>36</v>
      </c>
      <c r="I48" s="16">
        <f t="shared" si="13"/>
        <v>6</v>
      </c>
      <c r="J48" s="17">
        <f t="shared" si="14"/>
        <v>7</v>
      </c>
      <c r="K48" s="29">
        <f t="shared" si="15"/>
        <v>1349.9285714285713</v>
      </c>
      <c r="L48" s="56">
        <v>46</v>
      </c>
      <c r="M48" s="9">
        <v>2</v>
      </c>
      <c r="N48" s="8">
        <v>18</v>
      </c>
      <c r="O48" s="9">
        <v>0</v>
      </c>
      <c r="P48" s="8">
        <v>31</v>
      </c>
      <c r="Q48" s="9">
        <v>0</v>
      </c>
      <c r="R48" s="8">
        <v>16</v>
      </c>
      <c r="S48" s="9">
        <v>1</v>
      </c>
      <c r="T48" s="8">
        <v>22</v>
      </c>
      <c r="U48" s="9">
        <v>0</v>
      </c>
      <c r="V48" s="8">
        <v>8</v>
      </c>
      <c r="W48" s="9">
        <v>1</v>
      </c>
      <c r="X48" s="8">
        <v>37</v>
      </c>
      <c r="Y48" s="9">
        <v>2</v>
      </c>
      <c r="Z48" s="8">
        <v>14</v>
      </c>
      <c r="AA48" s="1">
        <v>42</v>
      </c>
      <c r="AB48" s="30">
        <f t="shared" si="17"/>
        <v>1005.5</v>
      </c>
      <c r="AC48" s="30">
        <f t="shared" si="18"/>
        <v>1453.5</v>
      </c>
      <c r="AD48" s="31">
        <f t="shared" si="19"/>
        <v>1497</v>
      </c>
      <c r="AE48" s="31">
        <f t="shared" si="20"/>
        <v>1341</v>
      </c>
      <c r="AF48" s="31">
        <f t="shared" si="21"/>
        <v>1514.5</v>
      </c>
      <c r="AG48" s="31">
        <f t="shared" si="22"/>
        <v>1478.5</v>
      </c>
      <c r="AH48" s="31">
        <f t="shared" si="23"/>
        <v>1159.5</v>
      </c>
      <c r="AJ48"/>
      <c r="AK48"/>
      <c r="AL48"/>
      <c r="AM48"/>
      <c r="AN48"/>
      <c r="AO48"/>
      <c r="AP48"/>
      <c r="AQ48"/>
      <c r="AR48"/>
      <c r="AS48"/>
      <c r="AT48"/>
    </row>
    <row r="49" spans="1:46" ht="14.25" customHeight="1">
      <c r="A49" s="14">
        <v>43</v>
      </c>
      <c r="B49" s="18" t="s">
        <v>72</v>
      </c>
      <c r="C49" s="35" t="s">
        <v>66</v>
      </c>
      <c r="D49" s="41">
        <v>1374</v>
      </c>
      <c r="E49" s="40">
        <v>1382</v>
      </c>
      <c r="F49" s="26">
        <f t="shared" si="16"/>
        <v>1378</v>
      </c>
      <c r="G49" s="25">
        <f t="shared" si="12"/>
        <v>124.5</v>
      </c>
      <c r="H49" s="63">
        <v>11</v>
      </c>
      <c r="I49" s="16">
        <f t="shared" si="13"/>
        <v>9</v>
      </c>
      <c r="J49" s="17">
        <f t="shared" si="14"/>
        <v>7</v>
      </c>
      <c r="K49" s="29">
        <f t="shared" si="15"/>
        <v>1253.5</v>
      </c>
      <c r="L49" s="56">
        <v>40</v>
      </c>
      <c r="M49" s="9">
        <v>1</v>
      </c>
      <c r="N49" s="8">
        <v>19</v>
      </c>
      <c r="O49" s="9">
        <v>2</v>
      </c>
      <c r="P49" s="8">
        <v>15</v>
      </c>
      <c r="Q49" s="9">
        <v>0</v>
      </c>
      <c r="R49" s="8">
        <v>25</v>
      </c>
      <c r="S49" s="9">
        <v>2</v>
      </c>
      <c r="T49" s="8">
        <v>10</v>
      </c>
      <c r="U49" s="9">
        <v>1</v>
      </c>
      <c r="V49" s="8">
        <v>12</v>
      </c>
      <c r="W49" s="9">
        <v>1</v>
      </c>
      <c r="X49" s="8">
        <v>1</v>
      </c>
      <c r="Y49" s="9">
        <v>2</v>
      </c>
      <c r="Z49" s="8">
        <v>29</v>
      </c>
      <c r="AA49" s="1">
        <v>43</v>
      </c>
      <c r="AB49" s="30">
        <f t="shared" si="17"/>
        <v>1462.5</v>
      </c>
      <c r="AC49" s="30">
        <f t="shared" si="18"/>
        <v>1142</v>
      </c>
      <c r="AD49" s="31">
        <f t="shared" si="19"/>
        <v>1040</v>
      </c>
      <c r="AE49" s="31">
        <f t="shared" si="20"/>
        <v>1291.5</v>
      </c>
      <c r="AF49" s="31">
        <f t="shared" si="21"/>
        <v>1240</v>
      </c>
      <c r="AG49" s="31">
        <f t="shared" si="22"/>
        <v>1210.5</v>
      </c>
      <c r="AH49" s="31">
        <f t="shared" si="23"/>
        <v>1388</v>
      </c>
      <c r="AJ49"/>
      <c r="AK49"/>
      <c r="AL49"/>
      <c r="AM49"/>
      <c r="AN49"/>
      <c r="AO49"/>
      <c r="AP49"/>
      <c r="AQ49"/>
      <c r="AR49"/>
      <c r="AS49"/>
      <c r="AT49"/>
    </row>
    <row r="50" spans="1:46" ht="14.25" customHeight="1">
      <c r="A50" s="14">
        <v>44</v>
      </c>
      <c r="B50" s="42" t="s">
        <v>60</v>
      </c>
      <c r="C50" s="35" t="s">
        <v>66</v>
      </c>
      <c r="D50" s="44">
        <v>1385</v>
      </c>
      <c r="E50" s="47">
        <v>1000</v>
      </c>
      <c r="F50" s="26">
        <f t="shared" si="16"/>
        <v>1192.5</v>
      </c>
      <c r="G50" s="25">
        <f t="shared" si="12"/>
        <v>-183.5</v>
      </c>
      <c r="H50" s="63">
        <v>33</v>
      </c>
      <c r="I50" s="16">
        <f t="shared" si="13"/>
        <v>6</v>
      </c>
      <c r="J50" s="17">
        <f t="shared" si="14"/>
        <v>7</v>
      </c>
      <c r="K50" s="29">
        <f t="shared" si="15"/>
        <v>1376</v>
      </c>
      <c r="L50" s="56">
        <v>49</v>
      </c>
      <c r="M50" s="9">
        <v>2</v>
      </c>
      <c r="N50" s="8">
        <v>20</v>
      </c>
      <c r="O50" s="9">
        <v>0</v>
      </c>
      <c r="P50" s="8">
        <v>6</v>
      </c>
      <c r="Q50" s="9">
        <v>2</v>
      </c>
      <c r="R50" s="8">
        <v>22</v>
      </c>
      <c r="S50" s="9">
        <v>1</v>
      </c>
      <c r="T50" s="8">
        <v>29</v>
      </c>
      <c r="U50" s="9">
        <v>0</v>
      </c>
      <c r="V50" s="8">
        <v>28</v>
      </c>
      <c r="W50" s="9">
        <v>0</v>
      </c>
      <c r="X50" s="8">
        <v>8</v>
      </c>
      <c r="Y50" s="9">
        <v>1</v>
      </c>
      <c r="Z50" s="8">
        <v>11</v>
      </c>
      <c r="AA50" s="1">
        <v>44</v>
      </c>
      <c r="AB50" s="30">
        <f t="shared" si="17"/>
        <v>1223</v>
      </c>
      <c r="AC50" s="30">
        <f t="shared" si="18"/>
        <v>1443.5</v>
      </c>
      <c r="AD50" s="31">
        <f t="shared" si="19"/>
        <v>1341</v>
      </c>
      <c r="AE50" s="31">
        <f t="shared" si="20"/>
        <v>1388</v>
      </c>
      <c r="AF50" s="31">
        <f t="shared" si="21"/>
        <v>1423</v>
      </c>
      <c r="AG50" s="31">
        <f t="shared" si="22"/>
        <v>1514.5</v>
      </c>
      <c r="AH50" s="31">
        <f t="shared" si="23"/>
        <v>1299</v>
      </c>
      <c r="AJ50"/>
      <c r="AK50"/>
      <c r="AL50"/>
      <c r="AM50"/>
      <c r="AN50"/>
      <c r="AO50"/>
      <c r="AP50"/>
      <c r="AQ50"/>
      <c r="AR50"/>
      <c r="AS50"/>
      <c r="AT50"/>
    </row>
    <row r="51" spans="1:46" ht="14.25" customHeight="1">
      <c r="A51" s="14">
        <v>45</v>
      </c>
      <c r="B51" s="18" t="s">
        <v>61</v>
      </c>
      <c r="C51" s="35" t="s">
        <v>66</v>
      </c>
      <c r="D51" s="41">
        <v>1360</v>
      </c>
      <c r="E51" s="40">
        <v>1397</v>
      </c>
      <c r="F51" s="26">
        <f t="shared" si="16"/>
        <v>1378.5</v>
      </c>
      <c r="G51" s="25">
        <f t="shared" si="12"/>
        <v>-35.35714285714289</v>
      </c>
      <c r="H51" s="62">
        <v>29</v>
      </c>
      <c r="I51" s="51">
        <f t="shared" si="13"/>
        <v>6</v>
      </c>
      <c r="J51" s="52">
        <f t="shared" si="14"/>
        <v>7</v>
      </c>
      <c r="K51" s="53">
        <f t="shared" si="15"/>
        <v>1413.857142857143</v>
      </c>
      <c r="L51" s="56">
        <v>56</v>
      </c>
      <c r="M51" s="9">
        <v>1</v>
      </c>
      <c r="N51" s="8">
        <v>21</v>
      </c>
      <c r="O51" s="9">
        <v>1</v>
      </c>
      <c r="P51" s="8">
        <v>19</v>
      </c>
      <c r="Q51" s="9">
        <v>2</v>
      </c>
      <c r="R51" s="8">
        <v>17</v>
      </c>
      <c r="S51" s="9">
        <v>1</v>
      </c>
      <c r="T51" s="8">
        <v>13</v>
      </c>
      <c r="U51" s="9">
        <v>1</v>
      </c>
      <c r="V51" s="8">
        <v>24</v>
      </c>
      <c r="W51" s="9">
        <v>0</v>
      </c>
      <c r="X51" s="8">
        <v>5</v>
      </c>
      <c r="Y51" s="9">
        <v>0</v>
      </c>
      <c r="Z51" s="8">
        <v>7</v>
      </c>
      <c r="AA51" s="1">
        <v>45</v>
      </c>
      <c r="AB51" s="30">
        <f t="shared" si="17"/>
        <v>1238.5</v>
      </c>
      <c r="AC51" s="30">
        <f t="shared" si="18"/>
        <v>1462.5</v>
      </c>
      <c r="AD51" s="31">
        <f t="shared" si="19"/>
        <v>1454.5</v>
      </c>
      <c r="AE51" s="31">
        <f t="shared" si="20"/>
        <v>1375</v>
      </c>
      <c r="AF51" s="31">
        <f t="shared" si="21"/>
        <v>1347.5</v>
      </c>
      <c r="AG51" s="31">
        <f t="shared" si="22"/>
        <v>1485.5</v>
      </c>
      <c r="AH51" s="31">
        <f t="shared" si="23"/>
        <v>1533.5</v>
      </c>
      <c r="AJ51"/>
      <c r="AK51"/>
      <c r="AL51"/>
      <c r="AM51"/>
      <c r="AN51"/>
      <c r="AO51"/>
      <c r="AP51"/>
      <c r="AQ51"/>
      <c r="AR51"/>
      <c r="AS51"/>
      <c r="AT51"/>
    </row>
    <row r="52" spans="1:46" ht="14.25" customHeight="1">
      <c r="A52" s="14">
        <v>46</v>
      </c>
      <c r="B52" s="18" t="s">
        <v>62</v>
      </c>
      <c r="C52" s="35" t="s">
        <v>66</v>
      </c>
      <c r="D52" s="59">
        <v>1019</v>
      </c>
      <c r="E52" s="59">
        <v>1331</v>
      </c>
      <c r="F52" s="26">
        <f t="shared" si="16"/>
        <v>1175</v>
      </c>
      <c r="G52" s="25">
        <f t="shared" si="12"/>
        <v>-159.91666666666674</v>
      </c>
      <c r="H52" s="65">
        <v>42</v>
      </c>
      <c r="I52" s="51">
        <f t="shared" si="13"/>
        <v>5</v>
      </c>
      <c r="J52" s="52">
        <f t="shared" si="14"/>
        <v>6</v>
      </c>
      <c r="K52" s="53">
        <f t="shared" si="15"/>
        <v>1334.9166666666667</v>
      </c>
      <c r="L52" s="56">
        <v>38</v>
      </c>
      <c r="M52" s="9">
        <v>0</v>
      </c>
      <c r="N52" s="8">
        <v>22</v>
      </c>
      <c r="O52" s="9">
        <v>0</v>
      </c>
      <c r="P52" s="8">
        <v>14</v>
      </c>
      <c r="Q52" s="9">
        <v>2</v>
      </c>
      <c r="R52" s="8">
        <v>99</v>
      </c>
      <c r="S52" s="9">
        <v>1</v>
      </c>
      <c r="T52" s="8">
        <v>8</v>
      </c>
      <c r="U52" s="9">
        <v>1</v>
      </c>
      <c r="V52" s="8">
        <v>2</v>
      </c>
      <c r="W52" s="9">
        <v>1</v>
      </c>
      <c r="X52" s="8">
        <v>35</v>
      </c>
      <c r="Y52" s="9">
        <v>0</v>
      </c>
      <c r="Z52" s="8">
        <v>27</v>
      </c>
      <c r="AA52" s="1">
        <v>46</v>
      </c>
      <c r="AB52" s="30">
        <f t="shared" si="17"/>
        <v>1341</v>
      </c>
      <c r="AC52" s="30">
        <f t="shared" si="18"/>
        <v>1159.5</v>
      </c>
      <c r="AD52" s="31">
        <f t="shared" si="19"/>
        <v>0</v>
      </c>
      <c r="AE52" s="31">
        <f t="shared" si="20"/>
        <v>1514.5</v>
      </c>
      <c r="AF52" s="31">
        <f t="shared" si="21"/>
        <v>1190</v>
      </c>
      <c r="AG52" s="31">
        <f t="shared" si="22"/>
        <v>1536</v>
      </c>
      <c r="AH52" s="31">
        <f t="shared" si="23"/>
        <v>1268.5</v>
      </c>
      <c r="AJ52"/>
      <c r="AK52"/>
      <c r="AL52"/>
      <c r="AM52"/>
      <c r="AN52"/>
      <c r="AO52"/>
      <c r="AP52"/>
      <c r="AQ52"/>
      <c r="AR52"/>
      <c r="AS52"/>
      <c r="AT52"/>
    </row>
    <row r="53" spans="1:46" ht="14.25" customHeight="1">
      <c r="A53" s="14">
        <v>47</v>
      </c>
      <c r="B53" s="18" t="s">
        <v>63</v>
      </c>
      <c r="C53" s="35" t="s">
        <v>66</v>
      </c>
      <c r="D53" s="59">
        <v>1655</v>
      </c>
      <c r="E53" s="59">
        <v>1589</v>
      </c>
      <c r="F53" s="26">
        <f t="shared" si="16"/>
        <v>1622</v>
      </c>
      <c r="G53" s="25">
        <f t="shared" si="12"/>
        <v>310.25</v>
      </c>
      <c r="H53" s="65">
        <v>5</v>
      </c>
      <c r="I53" s="51">
        <f t="shared" si="13"/>
        <v>10</v>
      </c>
      <c r="J53" s="52">
        <f t="shared" si="14"/>
        <v>6</v>
      </c>
      <c r="K53" s="53">
        <f t="shared" si="15"/>
        <v>1311.75</v>
      </c>
      <c r="L53" s="56">
        <v>58</v>
      </c>
      <c r="M53" s="9">
        <v>0</v>
      </c>
      <c r="N53" s="8">
        <v>23</v>
      </c>
      <c r="O53" s="9">
        <v>2</v>
      </c>
      <c r="P53" s="8">
        <v>99</v>
      </c>
      <c r="Q53" s="9">
        <v>2</v>
      </c>
      <c r="R53" s="8">
        <v>20</v>
      </c>
      <c r="S53" s="9">
        <v>1</v>
      </c>
      <c r="T53" s="8">
        <v>19</v>
      </c>
      <c r="U53" s="9">
        <v>2</v>
      </c>
      <c r="V53" s="8">
        <v>25</v>
      </c>
      <c r="W53" s="9">
        <v>1</v>
      </c>
      <c r="X53" s="8">
        <v>31</v>
      </c>
      <c r="Y53" s="9">
        <v>2</v>
      </c>
      <c r="Z53" s="8">
        <v>6</v>
      </c>
      <c r="AA53" s="1">
        <v>47</v>
      </c>
      <c r="AB53" s="30">
        <f t="shared" si="17"/>
        <v>1248</v>
      </c>
      <c r="AC53" s="30">
        <f t="shared" si="18"/>
        <v>0</v>
      </c>
      <c r="AD53" s="31">
        <f t="shared" si="19"/>
        <v>1223</v>
      </c>
      <c r="AE53" s="31">
        <f t="shared" si="20"/>
        <v>1462.5</v>
      </c>
      <c r="AF53" s="31">
        <f t="shared" si="21"/>
        <v>1040</v>
      </c>
      <c r="AG53" s="31">
        <f t="shared" si="22"/>
        <v>1453.5</v>
      </c>
      <c r="AH53" s="31">
        <f t="shared" si="23"/>
        <v>1443.5</v>
      </c>
      <c r="AJ53"/>
      <c r="AK53"/>
      <c r="AL53"/>
      <c r="AM53"/>
      <c r="AN53"/>
      <c r="AO53"/>
      <c r="AP53"/>
      <c r="AQ53"/>
      <c r="AR53"/>
      <c r="AS53"/>
      <c r="AT53"/>
    </row>
    <row r="54" spans="1:46" ht="14.25" customHeight="1">
      <c r="A54" s="14">
        <v>48</v>
      </c>
      <c r="B54" s="18" t="s">
        <v>64</v>
      </c>
      <c r="C54" s="35" t="s">
        <v>66</v>
      </c>
      <c r="D54" s="59">
        <v>1389</v>
      </c>
      <c r="E54" s="59">
        <v>1496</v>
      </c>
      <c r="F54" s="26">
        <f t="shared" si="16"/>
        <v>1442.5</v>
      </c>
      <c r="G54" s="26">
        <f t="shared" si="12"/>
        <v>106</v>
      </c>
      <c r="H54" s="67">
        <v>25</v>
      </c>
      <c r="I54" s="51">
        <f t="shared" si="13"/>
        <v>7</v>
      </c>
      <c r="J54" s="52">
        <f t="shared" si="14"/>
        <v>7</v>
      </c>
      <c r="K54" s="53">
        <f t="shared" si="15"/>
        <v>1336.5</v>
      </c>
      <c r="L54" s="56">
        <v>49</v>
      </c>
      <c r="M54" s="9">
        <v>1</v>
      </c>
      <c r="N54" s="8">
        <v>24</v>
      </c>
      <c r="O54" s="9">
        <v>2</v>
      </c>
      <c r="P54" s="8">
        <v>8</v>
      </c>
      <c r="Q54" s="9">
        <v>1</v>
      </c>
      <c r="R54" s="8">
        <v>29</v>
      </c>
      <c r="S54" s="9">
        <v>0</v>
      </c>
      <c r="T54" s="8">
        <v>16</v>
      </c>
      <c r="U54" s="9">
        <v>0</v>
      </c>
      <c r="V54" s="8">
        <v>1</v>
      </c>
      <c r="W54" s="9">
        <v>2</v>
      </c>
      <c r="X54" s="8">
        <v>14</v>
      </c>
      <c r="Y54" s="9">
        <v>1</v>
      </c>
      <c r="Z54" s="8">
        <v>21</v>
      </c>
      <c r="AA54" s="1">
        <v>48</v>
      </c>
      <c r="AB54" s="30">
        <f t="shared" si="17"/>
        <v>1347.5</v>
      </c>
      <c r="AC54" s="30">
        <f t="shared" si="18"/>
        <v>1514.5</v>
      </c>
      <c r="AD54" s="31">
        <f t="shared" si="19"/>
        <v>1388</v>
      </c>
      <c r="AE54" s="31">
        <f t="shared" si="20"/>
        <v>1497</v>
      </c>
      <c r="AF54" s="31">
        <f t="shared" si="21"/>
        <v>1210.5</v>
      </c>
      <c r="AG54" s="31">
        <f t="shared" si="22"/>
        <v>1159.5</v>
      </c>
      <c r="AH54" s="31">
        <f t="shared" si="23"/>
        <v>1238.5</v>
      </c>
      <c r="AJ54"/>
      <c r="AK54"/>
      <c r="AL54"/>
      <c r="AM54"/>
      <c r="AN54"/>
      <c r="AO54"/>
      <c r="AP54"/>
      <c r="AQ54"/>
      <c r="AR54"/>
      <c r="AS54"/>
      <c r="AT54"/>
    </row>
    <row r="55" spans="1:46" ht="14.25" customHeight="1">
      <c r="A55" s="14">
        <v>49</v>
      </c>
      <c r="B55" s="18" t="s">
        <v>65</v>
      </c>
      <c r="C55" s="35" t="s">
        <v>68</v>
      </c>
      <c r="D55" s="59">
        <v>1274</v>
      </c>
      <c r="E55" s="59">
        <v>1284</v>
      </c>
      <c r="F55" s="26">
        <f t="shared" si="16"/>
        <v>1279</v>
      </c>
      <c r="G55" s="26">
        <f t="shared" si="12"/>
        <v>-64.16666666666674</v>
      </c>
      <c r="H55" s="67">
        <v>23</v>
      </c>
      <c r="I55" s="51">
        <f t="shared" si="13"/>
        <v>7</v>
      </c>
      <c r="J55" s="52">
        <f t="shared" si="14"/>
        <v>6</v>
      </c>
      <c r="K55" s="53">
        <f t="shared" si="15"/>
        <v>1343.1666666666667</v>
      </c>
      <c r="L55" s="56">
        <v>57</v>
      </c>
      <c r="M55" s="9">
        <v>2</v>
      </c>
      <c r="N55" s="8">
        <v>99</v>
      </c>
      <c r="O55" s="9">
        <v>0</v>
      </c>
      <c r="P55" s="8">
        <v>23</v>
      </c>
      <c r="Q55" s="9">
        <v>2</v>
      </c>
      <c r="R55" s="8">
        <v>21</v>
      </c>
      <c r="S55" s="9">
        <v>0</v>
      </c>
      <c r="T55" s="8">
        <v>30</v>
      </c>
      <c r="U55" s="9">
        <v>2</v>
      </c>
      <c r="V55" s="8">
        <v>27</v>
      </c>
      <c r="W55" s="9">
        <v>0</v>
      </c>
      <c r="X55" s="8">
        <v>17</v>
      </c>
      <c r="Y55" s="9">
        <v>1</v>
      </c>
      <c r="Z55" s="8">
        <v>13</v>
      </c>
      <c r="AA55" s="1">
        <v>49</v>
      </c>
      <c r="AB55" s="30">
        <f t="shared" si="17"/>
        <v>0</v>
      </c>
      <c r="AC55" s="30">
        <f t="shared" si="18"/>
        <v>1248</v>
      </c>
      <c r="AD55" s="31">
        <f t="shared" si="19"/>
        <v>1238.5</v>
      </c>
      <c r="AE55" s="31">
        <f t="shared" si="20"/>
        <v>1474.5</v>
      </c>
      <c r="AF55" s="31">
        <f t="shared" si="21"/>
        <v>1268.5</v>
      </c>
      <c r="AG55" s="31">
        <f t="shared" si="22"/>
        <v>1454.5</v>
      </c>
      <c r="AH55" s="31">
        <f t="shared" si="23"/>
        <v>1375</v>
      </c>
      <c r="AJ55"/>
      <c r="AK55"/>
      <c r="AL55"/>
      <c r="AM55"/>
      <c r="AN55"/>
      <c r="AO55"/>
      <c r="AP55"/>
      <c r="AQ55"/>
      <c r="AR55"/>
      <c r="AS55"/>
      <c r="AT55"/>
    </row>
    <row r="56" spans="1:46" ht="14.25" customHeight="1">
      <c r="A56" s="70">
        <v>50</v>
      </c>
      <c r="B56" s="74"/>
      <c r="C56" s="39"/>
      <c r="D56" s="60"/>
      <c r="E56" s="60"/>
      <c r="F56" s="57">
        <f t="shared" si="16"/>
        <v>0</v>
      </c>
      <c r="G56" s="57" t="e">
        <f>F56-K56</f>
        <v>#N/A</v>
      </c>
      <c r="H56" s="64"/>
      <c r="I56" s="33">
        <f>M56+O56+Q56+S56+U56+W56+Y56</f>
        <v>0</v>
      </c>
      <c r="J56" s="34">
        <f>SUM(1+N56&lt;99,1+P56&lt;99,1+R56&lt;99,1+T56&lt;99,1+V56&lt;99,1+X56&lt;99,1+Z56&lt;99)</f>
        <v>7</v>
      </c>
      <c r="K56" s="48" t="e">
        <f>SUM(AB56:AH56)/J56</f>
        <v>#N/A</v>
      </c>
      <c r="L56" s="58">
        <f>AQ56</f>
        <v>0</v>
      </c>
      <c r="M56" s="10"/>
      <c r="N56" s="49"/>
      <c r="O56" s="10"/>
      <c r="P56" s="49"/>
      <c r="Q56" s="10"/>
      <c r="R56" s="49"/>
      <c r="S56" s="10"/>
      <c r="T56" s="49"/>
      <c r="U56" s="10"/>
      <c r="V56" s="49"/>
      <c r="W56" s="10"/>
      <c r="X56" s="49"/>
      <c r="Y56" s="10"/>
      <c r="Z56" s="49"/>
      <c r="AA56" s="1">
        <v>50</v>
      </c>
      <c r="AB56" s="30" t="e">
        <f t="shared" si="17"/>
        <v>#N/A</v>
      </c>
      <c r="AC56" s="30" t="e">
        <f t="shared" si="18"/>
        <v>#N/A</v>
      </c>
      <c r="AD56" s="31" t="e">
        <f t="shared" si="19"/>
        <v>#N/A</v>
      </c>
      <c r="AE56" s="31" t="e">
        <f t="shared" si="20"/>
        <v>#N/A</v>
      </c>
      <c r="AF56" s="31" t="e">
        <f t="shared" si="21"/>
        <v>#N/A</v>
      </c>
      <c r="AG56" s="31" t="e">
        <f t="shared" si="22"/>
        <v>#N/A</v>
      </c>
      <c r="AH56" s="31" t="e">
        <f t="shared" si="23"/>
        <v>#N/A</v>
      </c>
      <c r="AJ56"/>
      <c r="AK56"/>
      <c r="AL56"/>
      <c r="AM56"/>
      <c r="AN56"/>
      <c r="AO56"/>
      <c r="AP56"/>
      <c r="AQ56"/>
      <c r="AR56"/>
      <c r="AS56"/>
      <c r="AT56"/>
    </row>
    <row r="58" spans="1:26" ht="14.25">
      <c r="A58" s="77" t="s">
        <v>16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</sheetData>
  <sheetProtection/>
  <mergeCells count="11">
    <mergeCell ref="Y6:Z6"/>
    <mergeCell ref="E3:Q3"/>
    <mergeCell ref="A58:Z58"/>
    <mergeCell ref="U6:V6"/>
    <mergeCell ref="F4:Z4"/>
    <mergeCell ref="A2:Z2"/>
    <mergeCell ref="M6:N6"/>
    <mergeCell ref="O6:P6"/>
    <mergeCell ref="Q6:R6"/>
    <mergeCell ref="S6:T6"/>
    <mergeCell ref="W6:X6"/>
  </mergeCells>
  <conditionalFormatting sqref="AB7:AH56">
    <cfRule type="expression" priority="68" dxfId="12" stopIfTrue="1">
      <formula>#REF!=0</formula>
    </cfRule>
  </conditionalFormatting>
  <conditionalFormatting sqref="N8:N9 N11:N19 R11:R19 S7:S19 Z11:Z19 M7:M19 W7:W19 X8:X9 P8:P9 P11:P19 O7:O19 Q7:Q19 R8:R9 T11:T19 T8:T9 U7:U19 V8:V9 V11:V19 X11:X19 Y7:Y19 Z8:Z9 M20:Z31 N33:N34 N36:N44 R36:R44 S32:S44 Z36:Z44 M32:M44 W32:W44 X33:X34 P33:P34 P36:P44 O32:O44 Q32:Q44 R33:R34 T36:T44 T33:T34 U32:U44 V33:V34 V36:V44 X36:X44 Y32:Y44 Z33:Z34 M45:Z56">
    <cfRule type="cellIs" priority="13" dxfId="10" operator="equal" stopIfTrue="1">
      <formula>99</formula>
    </cfRule>
  </conditionalFormatting>
  <conditionalFormatting sqref="N7:N20 P7:P20 T7:T20 V7:V20 R7:R20 X7:X20 Z7:Z20 N32:N45 P32:P45 T32:T45 V32:V45 R32:R45 X32:X45 Z32:Z45">
    <cfRule type="cellIs" priority="26" dxfId="12" operator="equal" stopIfTrue="1">
      <formula>26</formula>
    </cfRule>
  </conditionalFormatting>
  <conditionalFormatting sqref="P7:P9 N7:N9 R7:R9 T7:T9 X7:X9 V7:V9 X11:X20 R11:R20 N11:N20 P11:P20 T11:T20 V11:V20 Z7:Z9 Z11:Z20 P32:P34 N32:N34 R32:R34 T32:T34 X32:X34 V32:V34 X36:X45 R36:R45 N36:N45 P36:P45 T36:T45 V36:V45 Z32:Z34 Z36:Z45">
    <cfRule type="cellIs" priority="12" dxfId="12" operator="equal" stopIfTrue="1">
      <formula>99</formula>
    </cfRule>
  </conditionalFormatting>
  <conditionalFormatting sqref="X7 N7 P7 V7 R7 T7 Z7 X32 N32 P32 V32 R32 T32 Z32">
    <cfRule type="cellIs" priority="73" dxfId="0" operator="equal" stopIfTrue="1">
      <formula>99</formula>
    </cfRule>
  </conditionalFormatting>
  <conditionalFormatting sqref="O7:O20 M7:M20 Q7:Q20 S7:S20 U7:U20 W7:W20 Y7:Y20 O32:O45 M32:M45 Q32:Q45 S32:S45 U32:U45 W32:W45 Y32:Y45">
    <cfRule type="cellIs" priority="14" dxfId="14" operator="equal" stopIfTrue="1">
      <formula>2</formula>
    </cfRule>
    <cfRule type="cellIs" priority="15" dxfId="13" operator="equal" stopIfTrue="1">
      <formula>1</formula>
    </cfRule>
  </conditionalFormatting>
  <conditionalFormatting sqref="M13 M7 M10 M15 O13 O7 O10 O15 U13 Q13 U7 Q7 Q10 Q15 Q19:Q20 S13 S7 S10 S15 U10 U15 U19:U20 S19:S20 W13 W7 W10 W15 W19:W20 O19:O20 M19:M20 Y13 Y7 Y10 Y15 Y19:Y20 M38 M32 M35 M40 O38 O32 O35 O40 U38 Q38 U32 Q32 Q35 Q40 Q44:Q45 S38 S32 S35 S40 U35 U40 U44:U45 S44:S45 W38 W32 W35 W40 W44:W45 O44:O45 M44:M45 Y38 Y32 Y35 Y40 Y44:Y45">
    <cfRule type="cellIs" priority="9" dxfId="14" operator="equal" stopIfTrue="1">
      <formula>2</formula>
    </cfRule>
    <cfRule type="cellIs" priority="10" dxfId="13" operator="equal" stopIfTrue="1">
      <formula>1</formula>
    </cfRule>
    <cfRule type="expression" priority="11" dxfId="12" stopIfTrue="1">
      <formula>#REF!+#REF!&lt;3</formula>
    </cfRule>
  </conditionalFormatting>
  <conditionalFormatting sqref="H37 H12 H32 H39:H40">
    <cfRule type="cellIs" priority="2" dxfId="11" operator="lessThan" stopIfTrue="1">
      <formula>-15</formula>
    </cfRule>
    <cfRule type="cellIs" priority="3" dxfId="10" operator="greaterThan" stopIfTrue="1">
      <formula>20</formula>
    </cfRule>
  </conditionalFormatting>
  <conditionalFormatting sqref="H13 H18:H19 H26 H38 H43:H44 H51">
    <cfRule type="cellIs" priority="81" dxfId="1" operator="lessThan" stopIfTrue="1">
      <formula>-15</formula>
    </cfRule>
  </conditionalFormatting>
  <conditionalFormatting sqref="H20:H25 H11 H9 H45:H50 H36 H7 H14:H17 H33:H34 H41:H42">
    <cfRule type="cellIs" priority="82" dxfId="1" operator="lessThan" stopIfTrue="1">
      <formula>-15</formula>
    </cfRule>
    <cfRule type="cellIs" priority="83" dxfId="7" operator="greaterThan" stopIfTrue="1">
      <formula>20</formula>
    </cfRule>
  </conditionalFormatting>
  <conditionalFormatting sqref="I7:I56">
    <cfRule type="cellIs" priority="84" dxfId="1" operator="equal" stopIfTrue="1">
      <formula>#REF!</formula>
    </cfRule>
    <cfRule type="cellIs" priority="85" dxfId="2" operator="equal" stopIfTrue="1">
      <formula>#REF!</formula>
    </cfRule>
  </conditionalFormatting>
  <conditionalFormatting sqref="E7:E26 E32:E51">
    <cfRule type="cellIs" priority="86" dxfId="0" operator="greaterThan" stopIfTrue="1">
      <formula>-0.5</formula>
    </cfRule>
  </conditionalFormatting>
  <conditionalFormatting sqref="G7:G56">
    <cfRule type="cellIs" priority="87" dxfId="1" operator="lessThan" stopIfTrue="1">
      <formula>-150</formula>
    </cfRule>
    <cfRule type="cellIs" priority="88" dxfId="2" operator="greaterThan" stopIfTrue="1">
      <formula>150</formula>
    </cfRule>
  </conditionalFormatting>
  <conditionalFormatting sqref="H8">
    <cfRule type="cellIs" priority="89" dxfId="1" operator="lessThan" stopIfTrue="1">
      <formula>-15</formula>
    </cfRule>
    <cfRule type="cellIs" priority="90" dxfId="0" operator="greaterThan" stopIfTrue="1">
      <formula>20</formula>
    </cfRule>
  </conditionalFormatting>
  <printOptions/>
  <pageMargins left="0.5511811023622047" right="0" top="1.1811023622047245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mubada</dc:creator>
  <cp:keywords/>
  <dc:description/>
  <cp:lastModifiedBy>comuter2008</cp:lastModifiedBy>
  <cp:lastPrinted>2011-06-26T09:26:50Z</cp:lastPrinted>
  <dcterms:created xsi:type="dcterms:W3CDTF">2007-03-03T20:45:16Z</dcterms:created>
  <dcterms:modified xsi:type="dcterms:W3CDTF">2011-06-26T10:57:05Z</dcterms:modified>
  <cp:category/>
  <cp:version/>
  <cp:contentType/>
  <cp:contentStatus/>
</cp:coreProperties>
</file>